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115" windowHeight="8010" activeTab="5"/>
  </bookViews>
  <sheets>
    <sheet name="KẾ TOÁN" sheetId="1" r:id="rId1"/>
    <sheet name="KINH TẾ" sheetId="2" r:id="rId2"/>
    <sheet name="MKT" sheetId="3" r:id="rId3"/>
    <sheet name="NHTC" sheetId="4" r:id="rId4"/>
    <sheet name="QL LUẬT KT" sheetId="5" r:id="rId5"/>
    <sheet name="QTKD" sheetId="6" r:id="rId6"/>
  </sheets>
  <calcPr calcId="144525"/>
</workbook>
</file>

<file path=xl/calcChain.xml><?xml version="1.0" encoding="utf-8"?>
<calcChain xmlns="http://schemas.openxmlformats.org/spreadsheetml/2006/main">
  <c r="I56" i="3" l="1"/>
  <c r="I55" i="3"/>
  <c r="M155" i="5" l="1"/>
  <c r="J155" i="5"/>
  <c r="G155" i="5"/>
  <c r="I156" i="6" l="1"/>
  <c r="F156" i="6"/>
  <c r="O155" i="6"/>
  <c r="L155" i="6"/>
  <c r="I155" i="6"/>
  <c r="F155" i="6"/>
  <c r="O154" i="6"/>
  <c r="L154" i="6"/>
  <c r="I154" i="6"/>
  <c r="F154" i="6"/>
  <c r="O153" i="6"/>
  <c r="L153" i="6"/>
  <c r="I153" i="6"/>
  <c r="F153" i="6"/>
  <c r="O152" i="6"/>
  <c r="L152" i="6"/>
  <c r="I152" i="6"/>
  <c r="F152" i="6"/>
  <c r="O151" i="6"/>
  <c r="L151" i="6"/>
  <c r="I151" i="6"/>
  <c r="F151" i="6"/>
  <c r="O150" i="6"/>
  <c r="L150" i="6"/>
  <c r="I150" i="6"/>
  <c r="F150" i="6"/>
  <c r="O149" i="6"/>
  <c r="L149" i="6"/>
  <c r="I149" i="6"/>
  <c r="F149" i="6"/>
  <c r="O148" i="6"/>
  <c r="L148" i="6"/>
  <c r="I148" i="6"/>
  <c r="F148" i="6"/>
  <c r="O147" i="6"/>
  <c r="L147" i="6"/>
  <c r="I147" i="6"/>
  <c r="F147" i="6"/>
  <c r="O146" i="6"/>
  <c r="L146" i="6"/>
  <c r="I146" i="6"/>
  <c r="F146" i="6"/>
  <c r="O145" i="6"/>
  <c r="L145" i="6"/>
  <c r="I145" i="6"/>
  <c r="F145" i="6"/>
  <c r="O144" i="6"/>
  <c r="L144" i="6"/>
  <c r="I144" i="6"/>
  <c r="F144" i="6"/>
  <c r="O143" i="6"/>
  <c r="L143" i="6"/>
  <c r="I143" i="6"/>
  <c r="F143" i="6"/>
  <c r="O142" i="6"/>
  <c r="L142" i="6"/>
  <c r="I142" i="6"/>
  <c r="F142" i="6"/>
  <c r="O141" i="6"/>
  <c r="L141" i="6"/>
  <c r="I141" i="6"/>
  <c r="F141" i="6"/>
  <c r="O140" i="6"/>
  <c r="L140" i="6"/>
  <c r="I140" i="6"/>
  <c r="F140" i="6"/>
  <c r="O139" i="6"/>
  <c r="L139" i="6"/>
  <c r="I139" i="6"/>
  <c r="F139" i="6"/>
  <c r="O138" i="6"/>
  <c r="L138" i="6"/>
  <c r="I138" i="6"/>
  <c r="F138" i="6"/>
  <c r="I137" i="6"/>
  <c r="F137" i="6"/>
  <c r="I136" i="6"/>
  <c r="F136" i="6"/>
  <c r="O135" i="6"/>
  <c r="L135" i="6"/>
  <c r="I135" i="6"/>
  <c r="F135" i="6"/>
  <c r="O134" i="6"/>
  <c r="L134" i="6"/>
  <c r="I134" i="6"/>
  <c r="F134" i="6"/>
  <c r="O133" i="6"/>
  <c r="L133" i="6"/>
  <c r="I133" i="6"/>
  <c r="F133" i="6"/>
  <c r="O132" i="6"/>
  <c r="L132" i="6"/>
  <c r="I132" i="6"/>
  <c r="F132" i="6"/>
  <c r="I131" i="6"/>
  <c r="F131" i="6"/>
  <c r="O130" i="6"/>
  <c r="L130" i="6"/>
  <c r="I130" i="6"/>
  <c r="F130" i="6"/>
  <c r="O129" i="6"/>
  <c r="L129" i="6"/>
  <c r="I129" i="6"/>
  <c r="F129" i="6"/>
  <c r="O128" i="6"/>
  <c r="L128" i="6"/>
  <c r="I128" i="6"/>
  <c r="F128" i="6"/>
  <c r="O127" i="6"/>
  <c r="L127" i="6"/>
  <c r="I127" i="6"/>
  <c r="F127" i="6"/>
  <c r="O126" i="6"/>
  <c r="L126" i="6"/>
  <c r="I126" i="6"/>
  <c r="F126" i="6"/>
  <c r="O125" i="6"/>
  <c r="L125" i="6"/>
  <c r="I125" i="6"/>
  <c r="F125" i="6"/>
  <c r="O124" i="6"/>
  <c r="L124" i="6"/>
  <c r="I124" i="6"/>
  <c r="F124" i="6"/>
  <c r="O123" i="6"/>
  <c r="L123" i="6"/>
  <c r="I123" i="6"/>
  <c r="F123" i="6"/>
  <c r="O122" i="6"/>
  <c r="L122" i="6"/>
  <c r="I122" i="6"/>
  <c r="F122" i="6"/>
  <c r="O121" i="6"/>
  <c r="L121" i="6"/>
  <c r="I121" i="6"/>
  <c r="F121" i="6"/>
  <c r="O120" i="6"/>
  <c r="L120" i="6"/>
  <c r="I120" i="6"/>
  <c r="F120" i="6"/>
  <c r="O119" i="6"/>
  <c r="L119" i="6"/>
  <c r="I119" i="6"/>
  <c r="F119" i="6"/>
  <c r="O118" i="6"/>
  <c r="L118" i="6"/>
  <c r="I118" i="6"/>
  <c r="F118" i="6"/>
  <c r="O117" i="6"/>
  <c r="L117" i="6"/>
  <c r="I117" i="6"/>
  <c r="F117" i="6"/>
  <c r="O116" i="6"/>
  <c r="L116" i="6"/>
  <c r="I116" i="6"/>
  <c r="F116" i="6"/>
  <c r="O115" i="6"/>
  <c r="L115" i="6"/>
  <c r="I115" i="6"/>
  <c r="F115" i="6"/>
  <c r="O114" i="6"/>
  <c r="L114" i="6"/>
  <c r="I114" i="6"/>
  <c r="F114" i="6"/>
  <c r="O113" i="6"/>
  <c r="L113" i="6"/>
  <c r="I113" i="6"/>
  <c r="F113" i="6"/>
  <c r="O107" i="6"/>
  <c r="L107" i="6"/>
  <c r="I107" i="6"/>
  <c r="F107" i="6"/>
  <c r="P107" i="6" s="1"/>
  <c r="Q107" i="6" s="1"/>
  <c r="O106" i="6"/>
  <c r="L106" i="6"/>
  <c r="I106" i="6"/>
  <c r="F106" i="6"/>
  <c r="P106" i="6" s="1"/>
  <c r="Q106" i="6" s="1"/>
  <c r="O105" i="6"/>
  <c r="L105" i="6"/>
  <c r="I105" i="6"/>
  <c r="F105" i="6"/>
  <c r="P105" i="6" s="1"/>
  <c r="Q105" i="6" s="1"/>
  <c r="O104" i="6"/>
  <c r="L104" i="6"/>
  <c r="I104" i="6"/>
  <c r="F104" i="6"/>
  <c r="P104" i="6" s="1"/>
  <c r="Q104" i="6" s="1"/>
  <c r="O103" i="6"/>
  <c r="L103" i="6"/>
  <c r="I103" i="6"/>
  <c r="F103" i="6"/>
  <c r="P103" i="6" s="1"/>
  <c r="Q103" i="6" s="1"/>
  <c r="O102" i="6"/>
  <c r="L102" i="6"/>
  <c r="I102" i="6"/>
  <c r="F102" i="6"/>
  <c r="O101" i="6"/>
  <c r="L101" i="6"/>
  <c r="I101" i="6"/>
  <c r="F101" i="6"/>
  <c r="P101" i="6" s="1"/>
  <c r="Q101" i="6" s="1"/>
  <c r="O100" i="6"/>
  <c r="L100" i="6"/>
  <c r="I100" i="6"/>
  <c r="F100" i="6"/>
  <c r="P100" i="6" s="1"/>
  <c r="Q100" i="6" s="1"/>
  <c r="O99" i="6"/>
  <c r="L99" i="6"/>
  <c r="I99" i="6"/>
  <c r="F99" i="6"/>
  <c r="P99" i="6" s="1"/>
  <c r="Q99" i="6" s="1"/>
  <c r="O98" i="6"/>
  <c r="L98" i="6"/>
  <c r="I98" i="6"/>
  <c r="F98" i="6"/>
  <c r="P98" i="6" s="1"/>
  <c r="Q98" i="6" s="1"/>
  <c r="I97" i="6"/>
  <c r="F97" i="6"/>
  <c r="O96" i="6"/>
  <c r="L96" i="6"/>
  <c r="I96" i="6"/>
  <c r="F96" i="6"/>
  <c r="P96" i="6" s="1"/>
  <c r="Q96" i="6" s="1"/>
  <c r="O95" i="6"/>
  <c r="L95" i="6"/>
  <c r="I95" i="6"/>
  <c r="F95" i="6"/>
  <c r="P95" i="6" s="1"/>
  <c r="Q95" i="6" s="1"/>
  <c r="O94" i="6"/>
  <c r="L94" i="6"/>
  <c r="I94" i="6"/>
  <c r="F94" i="6"/>
  <c r="P94" i="6" s="1"/>
  <c r="Q94" i="6" s="1"/>
  <c r="O93" i="6"/>
  <c r="L93" i="6"/>
  <c r="I93" i="6"/>
  <c r="F93" i="6"/>
  <c r="P93" i="6" s="1"/>
  <c r="Q93" i="6" s="1"/>
  <c r="O92" i="6"/>
  <c r="L92" i="6"/>
  <c r="I92" i="6"/>
  <c r="F92" i="6"/>
  <c r="P92" i="6" s="1"/>
  <c r="Q92" i="6" s="1"/>
  <c r="O91" i="6"/>
  <c r="L91" i="6"/>
  <c r="I91" i="6"/>
  <c r="F91" i="6"/>
  <c r="P91" i="6" s="1"/>
  <c r="Q91" i="6" s="1"/>
  <c r="O90" i="6"/>
  <c r="L90" i="6"/>
  <c r="I90" i="6"/>
  <c r="F90" i="6"/>
  <c r="P90" i="6" s="1"/>
  <c r="Q90" i="6" s="1"/>
  <c r="O89" i="6"/>
  <c r="L89" i="6"/>
  <c r="I89" i="6"/>
  <c r="F89" i="6"/>
  <c r="P89" i="6" s="1"/>
  <c r="Q89" i="6" s="1"/>
  <c r="O88" i="6"/>
  <c r="L88" i="6"/>
  <c r="I88" i="6"/>
  <c r="F88" i="6"/>
  <c r="P88" i="6" s="1"/>
  <c r="Q88" i="6" s="1"/>
  <c r="O87" i="6"/>
  <c r="L87" i="6"/>
  <c r="I87" i="6"/>
  <c r="F87" i="6"/>
  <c r="P87" i="6" s="1"/>
  <c r="Q87" i="6" s="1"/>
  <c r="O86" i="6"/>
  <c r="L86" i="6"/>
  <c r="I86" i="6"/>
  <c r="F86" i="6"/>
  <c r="P86" i="6" s="1"/>
  <c r="Q86" i="6" s="1"/>
  <c r="O85" i="6"/>
  <c r="L85" i="6"/>
  <c r="I85" i="6"/>
  <c r="F85" i="6"/>
  <c r="P85" i="6" s="1"/>
  <c r="Q85" i="6" s="1"/>
  <c r="O84" i="6"/>
  <c r="L84" i="6"/>
  <c r="I84" i="6"/>
  <c r="F84" i="6"/>
  <c r="O83" i="6"/>
  <c r="L83" i="6"/>
  <c r="I83" i="6"/>
  <c r="F83" i="6"/>
  <c r="P83" i="6" s="1"/>
  <c r="Q83" i="6" s="1"/>
  <c r="O82" i="6"/>
  <c r="L82" i="6"/>
  <c r="I82" i="6"/>
  <c r="F82" i="6"/>
  <c r="P82" i="6" s="1"/>
  <c r="Q82" i="6" s="1"/>
  <c r="O81" i="6"/>
  <c r="L81" i="6"/>
  <c r="I81" i="6"/>
  <c r="F81" i="6"/>
  <c r="P81" i="6" s="1"/>
  <c r="Q81" i="6" s="1"/>
  <c r="O80" i="6"/>
  <c r="L80" i="6"/>
  <c r="I80" i="6"/>
  <c r="F80" i="6"/>
  <c r="P80" i="6" s="1"/>
  <c r="Q80" i="6" s="1"/>
  <c r="O79" i="6"/>
  <c r="L79" i="6"/>
  <c r="I79" i="6"/>
  <c r="F79" i="6"/>
  <c r="P79" i="6" s="1"/>
  <c r="Q79" i="6" s="1"/>
  <c r="O78" i="6"/>
  <c r="L78" i="6"/>
  <c r="I78" i="6"/>
  <c r="F78" i="6"/>
  <c r="P78" i="6" s="1"/>
  <c r="Q78" i="6" s="1"/>
  <c r="O77" i="6"/>
  <c r="L77" i="6"/>
  <c r="I77" i="6"/>
  <c r="F77" i="6"/>
  <c r="P77" i="6" s="1"/>
  <c r="Q77" i="6" s="1"/>
  <c r="O76" i="6"/>
  <c r="L76" i="6"/>
  <c r="I76" i="6"/>
  <c r="F76" i="6"/>
  <c r="P76" i="6" s="1"/>
  <c r="Q76" i="6" s="1"/>
  <c r="O75" i="6"/>
  <c r="L75" i="6"/>
  <c r="I75" i="6"/>
  <c r="F75" i="6"/>
  <c r="P75" i="6" s="1"/>
  <c r="Q75" i="6" s="1"/>
  <c r="O74" i="6"/>
  <c r="L74" i="6"/>
  <c r="I74" i="6"/>
  <c r="F74" i="6"/>
  <c r="P74" i="6" s="1"/>
  <c r="Q74" i="6" s="1"/>
  <c r="O73" i="6"/>
  <c r="L73" i="6"/>
  <c r="I73" i="6"/>
  <c r="F73" i="6"/>
  <c r="P73" i="6" s="1"/>
  <c r="Q73" i="6" s="1"/>
  <c r="O72" i="6"/>
  <c r="L72" i="6"/>
  <c r="I72" i="6"/>
  <c r="F72" i="6"/>
  <c r="P72" i="6" s="1"/>
  <c r="Q72" i="6" s="1"/>
  <c r="O71" i="6"/>
  <c r="L71" i="6"/>
  <c r="I71" i="6"/>
  <c r="F71" i="6"/>
  <c r="P71" i="6" s="1"/>
  <c r="Q71" i="6" s="1"/>
  <c r="I70" i="6"/>
  <c r="F70" i="6"/>
  <c r="O69" i="6"/>
  <c r="L69" i="6"/>
  <c r="I69" i="6"/>
  <c r="F69" i="6"/>
  <c r="P69" i="6" s="1"/>
  <c r="Q69" i="6" s="1"/>
  <c r="O68" i="6"/>
  <c r="L68" i="6"/>
  <c r="I68" i="6"/>
  <c r="F68" i="6"/>
  <c r="P68" i="6" s="1"/>
  <c r="Q68" i="6" s="1"/>
  <c r="O67" i="6"/>
  <c r="L67" i="6"/>
  <c r="I67" i="6"/>
  <c r="F67" i="6"/>
  <c r="P67" i="6" s="1"/>
  <c r="Q67" i="6" s="1"/>
  <c r="O61" i="6"/>
  <c r="L61" i="6"/>
  <c r="I61" i="6"/>
  <c r="F61" i="6"/>
  <c r="P61" i="6" s="1"/>
  <c r="Q61" i="6" s="1"/>
  <c r="O60" i="6"/>
  <c r="L60" i="6"/>
  <c r="I60" i="6"/>
  <c r="F60" i="6"/>
  <c r="P60" i="6" s="1"/>
  <c r="Q60" i="6" s="1"/>
  <c r="I59" i="6"/>
  <c r="F59" i="6"/>
  <c r="O58" i="6"/>
  <c r="L58" i="6"/>
  <c r="I58" i="6"/>
  <c r="F58" i="6"/>
  <c r="P58" i="6" s="1"/>
  <c r="Q58" i="6" s="1"/>
  <c r="O57" i="6"/>
  <c r="L57" i="6"/>
  <c r="I57" i="6"/>
  <c r="F57" i="6"/>
  <c r="P57" i="6" s="1"/>
  <c r="Q57" i="6" s="1"/>
  <c r="O56" i="6"/>
  <c r="L56" i="6"/>
  <c r="I56" i="6"/>
  <c r="F56" i="6"/>
  <c r="P56" i="6" s="1"/>
  <c r="Q56" i="6" s="1"/>
  <c r="O55" i="6"/>
  <c r="L55" i="6"/>
  <c r="I55" i="6"/>
  <c r="F55" i="6"/>
  <c r="P55" i="6" s="1"/>
  <c r="Q55" i="6" s="1"/>
  <c r="O54" i="6"/>
  <c r="L54" i="6"/>
  <c r="I54" i="6"/>
  <c r="F54" i="6"/>
  <c r="P54" i="6" s="1"/>
  <c r="Q54" i="6" s="1"/>
  <c r="O53" i="6"/>
  <c r="L53" i="6"/>
  <c r="I53" i="6"/>
  <c r="F53" i="6"/>
  <c r="P53" i="6" s="1"/>
  <c r="Q53" i="6" s="1"/>
  <c r="O52" i="6"/>
  <c r="L52" i="6"/>
  <c r="I52" i="6"/>
  <c r="F52" i="6"/>
  <c r="P52" i="6" s="1"/>
  <c r="Q52" i="6" s="1"/>
  <c r="O51" i="6"/>
  <c r="L51" i="6"/>
  <c r="I51" i="6"/>
  <c r="F51" i="6"/>
  <c r="P51" i="6" s="1"/>
  <c r="Q51" i="6" s="1"/>
  <c r="O50" i="6"/>
  <c r="L50" i="6"/>
  <c r="I50" i="6"/>
  <c r="F50" i="6"/>
  <c r="P50" i="6" s="1"/>
  <c r="Q50" i="6" s="1"/>
  <c r="O49" i="6"/>
  <c r="L49" i="6"/>
  <c r="I49" i="6"/>
  <c r="F49" i="6"/>
  <c r="P49" i="6" s="1"/>
  <c r="Q49" i="6" s="1"/>
  <c r="O48" i="6"/>
  <c r="L48" i="6"/>
  <c r="I48" i="6"/>
  <c r="F48" i="6"/>
  <c r="P48" i="6" s="1"/>
  <c r="Q48" i="6" s="1"/>
  <c r="O47" i="6"/>
  <c r="L47" i="6"/>
  <c r="I47" i="6"/>
  <c r="F47" i="6"/>
  <c r="P47" i="6" s="1"/>
  <c r="Q47" i="6" s="1"/>
  <c r="O46" i="6"/>
  <c r="L46" i="6"/>
  <c r="I46" i="6"/>
  <c r="F46" i="6"/>
  <c r="P46" i="6" s="1"/>
  <c r="Q46" i="6" s="1"/>
  <c r="I45" i="6"/>
  <c r="F45" i="6"/>
  <c r="O44" i="6"/>
  <c r="L44" i="6"/>
  <c r="I44" i="6"/>
  <c r="F44" i="6"/>
  <c r="P44" i="6" s="1"/>
  <c r="Q44" i="6" s="1"/>
  <c r="O43" i="6"/>
  <c r="L43" i="6"/>
  <c r="I43" i="6"/>
  <c r="F43" i="6"/>
  <c r="P43" i="6" s="1"/>
  <c r="Q43" i="6" s="1"/>
  <c r="O42" i="6"/>
  <c r="L42" i="6"/>
  <c r="I42" i="6"/>
  <c r="F42" i="6"/>
  <c r="P42" i="6" s="1"/>
  <c r="Q42" i="6" s="1"/>
  <c r="O41" i="6"/>
  <c r="L41" i="6"/>
  <c r="I41" i="6"/>
  <c r="F41" i="6"/>
  <c r="P41" i="6" s="1"/>
  <c r="Q41" i="6" s="1"/>
  <c r="O40" i="6"/>
  <c r="L40" i="6"/>
  <c r="I40" i="6"/>
  <c r="F40" i="6"/>
  <c r="P40" i="6" s="1"/>
  <c r="Q40" i="6" s="1"/>
  <c r="O39" i="6"/>
  <c r="L39" i="6"/>
  <c r="I39" i="6"/>
  <c r="F39" i="6"/>
  <c r="P39" i="6" s="1"/>
  <c r="Q39" i="6" s="1"/>
  <c r="O38" i="6"/>
  <c r="L38" i="6"/>
  <c r="I38" i="6"/>
  <c r="F38" i="6"/>
  <c r="P38" i="6" s="1"/>
  <c r="Q38" i="6" s="1"/>
  <c r="O37" i="6"/>
  <c r="L37" i="6"/>
  <c r="I37" i="6"/>
  <c r="F37" i="6"/>
  <c r="P37" i="6" s="1"/>
  <c r="Q37" i="6" s="1"/>
  <c r="O36" i="6"/>
  <c r="L36" i="6"/>
  <c r="I36" i="6"/>
  <c r="F36" i="6"/>
  <c r="P36" i="6" s="1"/>
  <c r="Q36" i="6" s="1"/>
  <c r="O35" i="6"/>
  <c r="L35" i="6"/>
  <c r="I35" i="6"/>
  <c r="F35" i="6"/>
  <c r="P35" i="6" s="1"/>
  <c r="Q35" i="6" s="1"/>
  <c r="O34" i="6"/>
  <c r="L34" i="6"/>
  <c r="I34" i="6"/>
  <c r="F34" i="6"/>
  <c r="P34" i="6" s="1"/>
  <c r="Q34" i="6" s="1"/>
  <c r="L33" i="6"/>
  <c r="I33" i="6"/>
  <c r="F33" i="6"/>
  <c r="O32" i="6"/>
  <c r="L32" i="6"/>
  <c r="I32" i="6"/>
  <c r="F32" i="6"/>
  <c r="O31" i="6"/>
  <c r="L31" i="6"/>
  <c r="I31" i="6"/>
  <c r="F31" i="6"/>
  <c r="O30" i="6"/>
  <c r="L30" i="6"/>
  <c r="I30" i="6"/>
  <c r="F30" i="6"/>
  <c r="O29" i="6"/>
  <c r="L29" i="6"/>
  <c r="I29" i="6"/>
  <c r="F29" i="6"/>
  <c r="O28" i="6"/>
  <c r="L28" i="6"/>
  <c r="I28" i="6"/>
  <c r="F28" i="6"/>
  <c r="O27" i="6"/>
  <c r="L27" i="6"/>
  <c r="I27" i="6"/>
  <c r="F27" i="6"/>
  <c r="O26" i="6"/>
  <c r="L26" i="6"/>
  <c r="I26" i="6"/>
  <c r="F26" i="6"/>
  <c r="O25" i="6"/>
  <c r="L25" i="6"/>
  <c r="I25" i="6"/>
  <c r="F25" i="6"/>
  <c r="O24" i="6"/>
  <c r="L24" i="6"/>
  <c r="I24" i="6"/>
  <c r="F24" i="6"/>
  <c r="O23" i="6"/>
  <c r="L23" i="6"/>
  <c r="I23" i="6"/>
  <c r="F23" i="6"/>
  <c r="O22" i="6"/>
  <c r="L22" i="6"/>
  <c r="I22" i="6"/>
  <c r="F22" i="6"/>
  <c r="O21" i="6"/>
  <c r="L21" i="6"/>
  <c r="I21" i="6"/>
  <c r="F21" i="6"/>
  <c r="O20" i="6"/>
  <c r="L20" i="6"/>
  <c r="I20" i="6"/>
  <c r="F20" i="6"/>
  <c r="O19" i="6"/>
  <c r="L19" i="6"/>
  <c r="I19" i="6"/>
  <c r="F19" i="6"/>
  <c r="O18" i="6"/>
  <c r="L18" i="6"/>
  <c r="I18" i="6"/>
  <c r="F18" i="6"/>
  <c r="O17" i="6"/>
  <c r="L17" i="6"/>
  <c r="I17" i="6"/>
  <c r="F17" i="6"/>
  <c r="L16" i="6"/>
  <c r="I16" i="6"/>
  <c r="F16" i="6"/>
  <c r="O15" i="6"/>
  <c r="L15" i="6"/>
  <c r="I15" i="6"/>
  <c r="F15" i="6"/>
  <c r="P15" i="6" s="1"/>
  <c r="Q15" i="6" s="1"/>
  <c r="O14" i="6"/>
  <c r="L14" i="6"/>
  <c r="I14" i="6"/>
  <c r="F14" i="6"/>
  <c r="P14" i="6" s="1"/>
  <c r="Q14" i="6" s="1"/>
  <c r="I13" i="6"/>
  <c r="F13" i="6"/>
  <c r="L12" i="6"/>
  <c r="I12" i="6"/>
  <c r="F12" i="6"/>
  <c r="P84" i="6" l="1"/>
  <c r="Q84" i="6" s="1"/>
  <c r="P113" i="6"/>
  <c r="Q113" i="6" s="1"/>
  <c r="P114" i="6"/>
  <c r="Q114" i="6" s="1"/>
  <c r="P115" i="6"/>
  <c r="Q115" i="6" s="1"/>
  <c r="P116" i="6"/>
  <c r="Q116" i="6" s="1"/>
  <c r="P118" i="6"/>
  <c r="Q118" i="6" s="1"/>
  <c r="P119" i="6"/>
  <c r="Q119" i="6" s="1"/>
  <c r="P120" i="6"/>
  <c r="Q120" i="6" s="1"/>
  <c r="P121" i="6"/>
  <c r="Q121" i="6" s="1"/>
  <c r="P122" i="6"/>
  <c r="Q122" i="6" s="1"/>
  <c r="P123" i="6"/>
  <c r="Q123" i="6" s="1"/>
  <c r="P124" i="6"/>
  <c r="Q124" i="6" s="1"/>
  <c r="P125" i="6"/>
  <c r="Q125" i="6" s="1"/>
  <c r="P126" i="6"/>
  <c r="Q126" i="6" s="1"/>
  <c r="P127" i="6"/>
  <c r="Q127" i="6" s="1"/>
  <c r="P128" i="6"/>
  <c r="Q128" i="6" s="1"/>
  <c r="P129" i="6"/>
  <c r="Q129" i="6" s="1"/>
  <c r="P130" i="6"/>
  <c r="Q130" i="6" s="1"/>
  <c r="P132" i="6"/>
  <c r="Q132" i="6" s="1"/>
  <c r="P133" i="6"/>
  <c r="Q133" i="6" s="1"/>
  <c r="P134" i="6"/>
  <c r="Q134" i="6" s="1"/>
  <c r="P135" i="6"/>
  <c r="Q135" i="6" s="1"/>
  <c r="P138" i="6"/>
  <c r="Q138" i="6" s="1"/>
  <c r="P139" i="6"/>
  <c r="Q139" i="6" s="1"/>
  <c r="P140" i="6"/>
  <c r="Q140" i="6" s="1"/>
  <c r="P141" i="6"/>
  <c r="Q141" i="6" s="1"/>
  <c r="P142" i="6"/>
  <c r="Q142" i="6" s="1"/>
  <c r="P143" i="6"/>
  <c r="Q143" i="6" s="1"/>
  <c r="P144" i="6"/>
  <c r="Q144" i="6" s="1"/>
  <c r="P145" i="6"/>
  <c r="Q145" i="6" s="1"/>
  <c r="P146" i="6"/>
  <c r="Q146" i="6" s="1"/>
  <c r="P147" i="6"/>
  <c r="Q147" i="6" s="1"/>
  <c r="P148" i="6"/>
  <c r="Q148" i="6" s="1"/>
  <c r="P149" i="6"/>
  <c r="Q149" i="6" s="1"/>
  <c r="P150" i="6"/>
  <c r="Q150" i="6" s="1"/>
  <c r="P151" i="6"/>
  <c r="Q151" i="6" s="1"/>
  <c r="P152" i="6"/>
  <c r="Q152" i="6" s="1"/>
  <c r="P117" i="6"/>
  <c r="Q117" i="6" s="1"/>
  <c r="P102" i="6"/>
  <c r="Q102" i="6" s="1"/>
  <c r="P153" i="6"/>
  <c r="Q153" i="6" s="1"/>
  <c r="P154" i="6"/>
  <c r="Q154" i="6" s="1"/>
  <c r="P155" i="6"/>
  <c r="Q155" i="6" s="1"/>
  <c r="P17" i="6"/>
  <c r="Q17" i="6" s="1"/>
  <c r="P18" i="6"/>
  <c r="Q18" i="6" s="1"/>
  <c r="P19" i="6"/>
  <c r="Q19" i="6" s="1"/>
  <c r="P20" i="6"/>
  <c r="Q20" i="6" s="1"/>
  <c r="P21" i="6"/>
  <c r="Q21" i="6" s="1"/>
  <c r="P22" i="6"/>
  <c r="Q22" i="6" s="1"/>
  <c r="P23" i="6"/>
  <c r="Q23" i="6" s="1"/>
  <c r="P24" i="6"/>
  <c r="Q24" i="6" s="1"/>
  <c r="P25" i="6"/>
  <c r="Q25" i="6" s="1"/>
  <c r="P26" i="6"/>
  <c r="Q26" i="6" s="1"/>
  <c r="P27" i="6"/>
  <c r="Q27" i="6" s="1"/>
  <c r="P28" i="6"/>
  <c r="Q28" i="6" s="1"/>
  <c r="P29" i="6"/>
  <c r="Q29" i="6" s="1"/>
  <c r="P30" i="6"/>
  <c r="Q30" i="6" s="1"/>
  <c r="P31" i="6"/>
  <c r="Q31" i="6" s="1"/>
  <c r="P32" i="6"/>
  <c r="Q32" i="6" s="1"/>
  <c r="P154" i="5"/>
  <c r="M154" i="5"/>
  <c r="J154" i="5"/>
  <c r="G154" i="5"/>
  <c r="Q154" i="5" s="1"/>
  <c r="R154" i="5" s="1"/>
  <c r="P153" i="5"/>
  <c r="M153" i="5"/>
  <c r="J153" i="5"/>
  <c r="G153" i="5"/>
  <c r="Q153" i="5" s="1"/>
  <c r="R153" i="5" s="1"/>
  <c r="P152" i="5"/>
  <c r="M152" i="5"/>
  <c r="J152" i="5"/>
  <c r="G152" i="5"/>
  <c r="Q152" i="5" s="1"/>
  <c r="R152" i="5" s="1"/>
  <c r="P151" i="5"/>
  <c r="M151" i="5"/>
  <c r="J151" i="5"/>
  <c r="G151" i="5"/>
  <c r="Q151" i="5" s="1"/>
  <c r="R151" i="5" s="1"/>
  <c r="P150" i="5"/>
  <c r="M150" i="5"/>
  <c r="J150" i="5"/>
  <c r="G150" i="5"/>
  <c r="Q150" i="5" s="1"/>
  <c r="R150" i="5" s="1"/>
  <c r="P149" i="5"/>
  <c r="M149" i="5"/>
  <c r="J149" i="5"/>
  <c r="G149" i="5"/>
  <c r="Q149" i="5" s="1"/>
  <c r="R149" i="5" s="1"/>
  <c r="P148" i="5"/>
  <c r="M148" i="5"/>
  <c r="J148" i="5"/>
  <c r="G148" i="5"/>
  <c r="Q148" i="5" s="1"/>
  <c r="R148" i="5" s="1"/>
  <c r="P147" i="5"/>
  <c r="M147" i="5"/>
  <c r="J147" i="5"/>
  <c r="G147" i="5"/>
  <c r="Q147" i="5" s="1"/>
  <c r="R147" i="5" s="1"/>
  <c r="P146" i="5"/>
  <c r="M146" i="5"/>
  <c r="J146" i="5"/>
  <c r="G146" i="5"/>
  <c r="Q146" i="5" s="1"/>
  <c r="R146" i="5" s="1"/>
  <c r="P145" i="5"/>
  <c r="M145" i="5"/>
  <c r="J145" i="5"/>
  <c r="G145" i="5"/>
  <c r="Q145" i="5" s="1"/>
  <c r="R145" i="5" s="1"/>
  <c r="P144" i="5"/>
  <c r="M144" i="5"/>
  <c r="J144" i="5"/>
  <c r="G144" i="5"/>
  <c r="Q144" i="5" s="1"/>
  <c r="R144" i="5" s="1"/>
  <c r="P143" i="5"/>
  <c r="M143" i="5"/>
  <c r="J143" i="5"/>
  <c r="G143" i="5"/>
  <c r="Q143" i="5" s="1"/>
  <c r="R143" i="5" s="1"/>
  <c r="P142" i="5"/>
  <c r="M142" i="5"/>
  <c r="J142" i="5"/>
  <c r="G142" i="5"/>
  <c r="Q142" i="5" s="1"/>
  <c r="R142" i="5" s="1"/>
  <c r="P141" i="5"/>
  <c r="M141" i="5"/>
  <c r="J141" i="5"/>
  <c r="G141" i="5"/>
  <c r="Q141" i="5" s="1"/>
  <c r="R141" i="5" s="1"/>
  <c r="P140" i="5"/>
  <c r="M140" i="5"/>
  <c r="J140" i="5"/>
  <c r="G140" i="5"/>
  <c r="Q140" i="5" s="1"/>
  <c r="R140" i="5" s="1"/>
  <c r="P139" i="5"/>
  <c r="M139" i="5"/>
  <c r="J139" i="5"/>
  <c r="G139" i="5"/>
  <c r="Q139" i="5" s="1"/>
  <c r="R139" i="5" s="1"/>
  <c r="P138" i="5"/>
  <c r="M138" i="5"/>
  <c r="J138" i="5"/>
  <c r="G138" i="5"/>
  <c r="Q138" i="5" s="1"/>
  <c r="R138" i="5" s="1"/>
  <c r="P137" i="5"/>
  <c r="M137" i="5"/>
  <c r="J137" i="5"/>
  <c r="G137" i="5"/>
  <c r="Q137" i="5" s="1"/>
  <c r="R137" i="5" s="1"/>
  <c r="P136" i="5"/>
  <c r="M136" i="5"/>
  <c r="J136" i="5"/>
  <c r="G136" i="5"/>
  <c r="Q136" i="5" s="1"/>
  <c r="R136" i="5" s="1"/>
  <c r="P135" i="5"/>
  <c r="M135" i="5"/>
  <c r="J135" i="5"/>
  <c r="G135" i="5"/>
  <c r="Q135" i="5" s="1"/>
  <c r="R135" i="5" s="1"/>
  <c r="P134" i="5"/>
  <c r="M134" i="5"/>
  <c r="J134" i="5"/>
  <c r="G134" i="5"/>
  <c r="Q134" i="5" s="1"/>
  <c r="R134" i="5" s="1"/>
  <c r="P133" i="5"/>
  <c r="M133" i="5"/>
  <c r="J133" i="5"/>
  <c r="G133" i="5"/>
  <c r="Q133" i="5" s="1"/>
  <c r="R133" i="5" s="1"/>
  <c r="P132" i="5"/>
  <c r="M132" i="5"/>
  <c r="J132" i="5"/>
  <c r="G132" i="5"/>
  <c r="Q132" i="5" s="1"/>
  <c r="R132" i="5" s="1"/>
  <c r="P131" i="5"/>
  <c r="M131" i="5"/>
  <c r="J131" i="5"/>
  <c r="G131" i="5"/>
  <c r="Q131" i="5" s="1"/>
  <c r="R131" i="5" s="1"/>
  <c r="P130" i="5"/>
  <c r="M130" i="5"/>
  <c r="J130" i="5"/>
  <c r="G130" i="5"/>
  <c r="Q130" i="5" s="1"/>
  <c r="R130" i="5" s="1"/>
  <c r="P129" i="5"/>
  <c r="M129" i="5"/>
  <c r="J129" i="5"/>
  <c r="G129" i="5"/>
  <c r="Q129" i="5" s="1"/>
  <c r="R129" i="5" s="1"/>
  <c r="P128" i="5"/>
  <c r="M128" i="5"/>
  <c r="J128" i="5"/>
  <c r="G128" i="5"/>
  <c r="Q128" i="5" s="1"/>
  <c r="R128" i="5" s="1"/>
  <c r="P127" i="5"/>
  <c r="M127" i="5"/>
  <c r="J127" i="5"/>
  <c r="G127" i="5"/>
  <c r="Q127" i="5" s="1"/>
  <c r="R127" i="5" s="1"/>
  <c r="P126" i="5"/>
  <c r="M126" i="5"/>
  <c r="J126" i="5"/>
  <c r="G126" i="5"/>
  <c r="Q126" i="5" s="1"/>
  <c r="R126" i="5" s="1"/>
  <c r="P125" i="5"/>
  <c r="M125" i="5"/>
  <c r="J125" i="5"/>
  <c r="G125" i="5"/>
  <c r="Q125" i="5" s="1"/>
  <c r="R125" i="5" s="1"/>
  <c r="P124" i="5"/>
  <c r="M124" i="5"/>
  <c r="J124" i="5"/>
  <c r="P123" i="5"/>
  <c r="M123" i="5"/>
  <c r="J123" i="5"/>
  <c r="G123" i="5"/>
  <c r="P122" i="5"/>
  <c r="M122" i="5"/>
  <c r="J122" i="5"/>
  <c r="G122" i="5"/>
  <c r="P121" i="5"/>
  <c r="M121" i="5"/>
  <c r="J121" i="5"/>
  <c r="G121" i="5"/>
  <c r="P120" i="5"/>
  <c r="M120" i="5"/>
  <c r="J120" i="5"/>
  <c r="G120" i="5"/>
  <c r="P119" i="5"/>
  <c r="M119" i="5"/>
  <c r="J119" i="5"/>
  <c r="G119" i="5"/>
  <c r="P118" i="5"/>
  <c r="M118" i="5"/>
  <c r="J118" i="5"/>
  <c r="G118" i="5"/>
  <c r="P117" i="5"/>
  <c r="M117" i="5"/>
  <c r="J117" i="5"/>
  <c r="G117" i="5"/>
  <c r="P116" i="5"/>
  <c r="M116" i="5"/>
  <c r="J116" i="5"/>
  <c r="G116" i="5"/>
  <c r="P115" i="5"/>
  <c r="M115" i="5"/>
  <c r="J115" i="5"/>
  <c r="G115" i="5"/>
  <c r="P114" i="5"/>
  <c r="M114" i="5"/>
  <c r="J114" i="5"/>
  <c r="G114" i="5"/>
  <c r="P113" i="5"/>
  <c r="M113" i="5"/>
  <c r="J113" i="5"/>
  <c r="G113" i="5"/>
  <c r="P112" i="5"/>
  <c r="M112" i="5"/>
  <c r="J112" i="5"/>
  <c r="G112" i="5"/>
  <c r="P111" i="5"/>
  <c r="M111" i="5"/>
  <c r="J111" i="5"/>
  <c r="G111" i="5"/>
  <c r="P110" i="5"/>
  <c r="M110" i="5"/>
  <c r="J110" i="5"/>
  <c r="G110" i="5"/>
  <c r="P109" i="5"/>
  <c r="M109" i="5"/>
  <c r="J109" i="5"/>
  <c r="G109" i="5"/>
  <c r="P108" i="5"/>
  <c r="M108" i="5"/>
  <c r="J108" i="5"/>
  <c r="G108" i="5"/>
  <c r="P107" i="5"/>
  <c r="M107" i="5"/>
  <c r="J107" i="5"/>
  <c r="G107" i="5"/>
  <c r="P106" i="5"/>
  <c r="M106" i="5"/>
  <c r="J106" i="5"/>
  <c r="G106" i="5"/>
  <c r="P105" i="5"/>
  <c r="M105" i="5"/>
  <c r="J105" i="5"/>
  <c r="G105" i="5"/>
  <c r="P104" i="5"/>
  <c r="M104" i="5"/>
  <c r="J104" i="5"/>
  <c r="G104" i="5"/>
  <c r="P103" i="5"/>
  <c r="M103" i="5"/>
  <c r="J103" i="5"/>
  <c r="G103" i="5"/>
  <c r="P102" i="5"/>
  <c r="M102" i="5"/>
  <c r="J102" i="5"/>
  <c r="G102" i="5"/>
  <c r="P101" i="5"/>
  <c r="M101" i="5"/>
  <c r="J101" i="5"/>
  <c r="G101" i="5"/>
  <c r="P94" i="5"/>
  <c r="M94" i="5"/>
  <c r="J94" i="5"/>
  <c r="G94" i="5"/>
  <c r="P93" i="5"/>
  <c r="M93" i="5"/>
  <c r="J93" i="5"/>
  <c r="G93" i="5"/>
  <c r="P92" i="5"/>
  <c r="M92" i="5"/>
  <c r="J92" i="5"/>
  <c r="G92" i="5"/>
  <c r="P91" i="5"/>
  <c r="M91" i="5"/>
  <c r="J91" i="5"/>
  <c r="G91" i="5"/>
  <c r="P90" i="5"/>
  <c r="M90" i="5"/>
  <c r="J90" i="5"/>
  <c r="G90" i="5"/>
  <c r="P89" i="5"/>
  <c r="M89" i="5"/>
  <c r="J89" i="5"/>
  <c r="G89" i="5"/>
  <c r="P88" i="5"/>
  <c r="M88" i="5"/>
  <c r="J88" i="5"/>
  <c r="G88" i="5"/>
  <c r="P87" i="5"/>
  <c r="M87" i="5"/>
  <c r="J87" i="5"/>
  <c r="G87" i="5"/>
  <c r="P86" i="5"/>
  <c r="M86" i="5"/>
  <c r="J86" i="5"/>
  <c r="G86" i="5"/>
  <c r="P85" i="5"/>
  <c r="M85" i="5"/>
  <c r="J85" i="5"/>
  <c r="G85" i="5"/>
  <c r="P84" i="5"/>
  <c r="M84" i="5"/>
  <c r="J84" i="5"/>
  <c r="G84" i="5"/>
  <c r="P83" i="5"/>
  <c r="M83" i="5"/>
  <c r="J83" i="5"/>
  <c r="G83" i="5"/>
  <c r="P82" i="5"/>
  <c r="M82" i="5"/>
  <c r="J82" i="5"/>
  <c r="G82" i="5"/>
  <c r="P81" i="5"/>
  <c r="M81" i="5"/>
  <c r="J81" i="5"/>
  <c r="G81" i="5"/>
  <c r="P80" i="5"/>
  <c r="M80" i="5"/>
  <c r="J80" i="5"/>
  <c r="G80" i="5"/>
  <c r="P79" i="5"/>
  <c r="M79" i="5"/>
  <c r="J79" i="5"/>
  <c r="G79" i="5"/>
  <c r="P78" i="5"/>
  <c r="M78" i="5"/>
  <c r="J78" i="5"/>
  <c r="G78" i="5"/>
  <c r="P77" i="5"/>
  <c r="M77" i="5"/>
  <c r="J77" i="5"/>
  <c r="G77" i="5"/>
  <c r="P76" i="5"/>
  <c r="M76" i="5"/>
  <c r="J76" i="5"/>
  <c r="G76" i="5"/>
  <c r="R75" i="5"/>
  <c r="P75" i="5"/>
  <c r="M75" i="5"/>
  <c r="P74" i="5"/>
  <c r="M74" i="5"/>
  <c r="J74" i="5"/>
  <c r="G74" i="5"/>
  <c r="P73" i="5"/>
  <c r="M73" i="5"/>
  <c r="J73" i="5"/>
  <c r="G73" i="5"/>
  <c r="P72" i="5"/>
  <c r="M72" i="5"/>
  <c r="J72" i="5"/>
  <c r="G72" i="5"/>
  <c r="P71" i="5"/>
  <c r="M71" i="5"/>
  <c r="J71" i="5"/>
  <c r="G71" i="5"/>
  <c r="P70" i="5"/>
  <c r="M70" i="5"/>
  <c r="J70" i="5"/>
  <c r="G70" i="5"/>
  <c r="P69" i="5"/>
  <c r="M69" i="5"/>
  <c r="J69" i="5"/>
  <c r="G69" i="5"/>
  <c r="P68" i="5"/>
  <c r="M68" i="5"/>
  <c r="J68" i="5"/>
  <c r="G68" i="5"/>
  <c r="P67" i="5"/>
  <c r="M67" i="5"/>
  <c r="J67" i="5"/>
  <c r="G67" i="5"/>
  <c r="P66" i="5"/>
  <c r="M66" i="5"/>
  <c r="J66" i="5"/>
  <c r="G66" i="5"/>
  <c r="P65" i="5"/>
  <c r="M65" i="5"/>
  <c r="J65" i="5"/>
  <c r="G65" i="5"/>
  <c r="P64" i="5"/>
  <c r="M64" i="5"/>
  <c r="J64" i="5"/>
  <c r="G64" i="5"/>
  <c r="P63" i="5"/>
  <c r="M63" i="5"/>
  <c r="J63" i="5"/>
  <c r="G63" i="5"/>
  <c r="P62" i="5"/>
  <c r="M62" i="5"/>
  <c r="J62" i="5"/>
  <c r="G62" i="5"/>
  <c r="P61" i="5"/>
  <c r="M61" i="5"/>
  <c r="J61" i="5"/>
  <c r="G61" i="5"/>
  <c r="P60" i="5"/>
  <c r="M60" i="5"/>
  <c r="J60" i="5"/>
  <c r="G60" i="5"/>
  <c r="P59" i="5"/>
  <c r="M59" i="5"/>
  <c r="J59" i="5"/>
  <c r="G59" i="5"/>
  <c r="P58" i="5"/>
  <c r="M58" i="5"/>
  <c r="J58" i="5"/>
  <c r="G58" i="5"/>
  <c r="P57" i="5"/>
  <c r="M57" i="5"/>
  <c r="J57" i="5"/>
  <c r="G57" i="5"/>
  <c r="P56" i="5"/>
  <c r="M56" i="5"/>
  <c r="J56" i="5"/>
  <c r="G56" i="5"/>
  <c r="P55" i="5"/>
  <c r="M55" i="5"/>
  <c r="J55" i="5"/>
  <c r="G55" i="5"/>
  <c r="P54" i="5"/>
  <c r="M54" i="5"/>
  <c r="J54" i="5"/>
  <c r="G54" i="5"/>
  <c r="P53" i="5"/>
  <c r="M53" i="5"/>
  <c r="J53" i="5"/>
  <c r="G53" i="5"/>
  <c r="P52" i="5"/>
  <c r="M52" i="5"/>
  <c r="J52" i="5"/>
  <c r="G52" i="5"/>
  <c r="P51" i="5"/>
  <c r="M51" i="5"/>
  <c r="J51" i="5"/>
  <c r="G51" i="5"/>
  <c r="P50" i="5"/>
  <c r="M50" i="5"/>
  <c r="J50" i="5"/>
  <c r="G50" i="5"/>
  <c r="P49" i="5"/>
  <c r="M49" i="5"/>
  <c r="J49" i="5"/>
  <c r="G49" i="5"/>
  <c r="P48" i="5"/>
  <c r="M48" i="5"/>
  <c r="P47" i="5"/>
  <c r="M47" i="5"/>
  <c r="J47" i="5"/>
  <c r="G47" i="5"/>
  <c r="P46" i="5"/>
  <c r="M46" i="5"/>
  <c r="J46" i="5"/>
  <c r="G46" i="5"/>
  <c r="P45" i="5"/>
  <c r="M45" i="5"/>
  <c r="J45" i="5"/>
  <c r="G45" i="5"/>
  <c r="P44" i="5"/>
  <c r="M44" i="5"/>
  <c r="J44" i="5"/>
  <c r="G44" i="5"/>
  <c r="P43" i="5"/>
  <c r="M43" i="5"/>
  <c r="J43" i="5"/>
  <c r="G43" i="5"/>
  <c r="P42" i="5"/>
  <c r="M42" i="5"/>
  <c r="J42" i="5"/>
  <c r="G42" i="5"/>
  <c r="P41" i="5"/>
  <c r="M41" i="5"/>
  <c r="J41" i="5"/>
  <c r="G41" i="5"/>
  <c r="P40" i="5"/>
  <c r="M40" i="5"/>
  <c r="J40" i="5"/>
  <c r="G40" i="5"/>
  <c r="P39" i="5"/>
  <c r="M39" i="5"/>
  <c r="J39" i="5"/>
  <c r="G39" i="5"/>
  <c r="P33" i="5"/>
  <c r="M33" i="5"/>
  <c r="J33" i="5"/>
  <c r="G33" i="5"/>
  <c r="P32" i="5"/>
  <c r="M32" i="5"/>
  <c r="J32" i="5"/>
  <c r="G32" i="5"/>
  <c r="P31" i="5"/>
  <c r="M31" i="5"/>
  <c r="J31" i="5"/>
  <c r="G31" i="5"/>
  <c r="P30" i="5"/>
  <c r="M30" i="5"/>
  <c r="J30" i="5"/>
  <c r="G30" i="5"/>
  <c r="P29" i="5"/>
  <c r="M29" i="5"/>
  <c r="J29" i="5"/>
  <c r="G29" i="5"/>
  <c r="P28" i="5"/>
  <c r="M28" i="5"/>
  <c r="J28" i="5"/>
  <c r="G28" i="5"/>
  <c r="P27" i="5"/>
  <c r="M27" i="5"/>
  <c r="J27" i="5"/>
  <c r="G27" i="5"/>
  <c r="P26" i="5"/>
  <c r="M26" i="5"/>
  <c r="J26" i="5"/>
  <c r="G26" i="5"/>
  <c r="P25" i="5"/>
  <c r="M25" i="5"/>
  <c r="J25" i="5"/>
  <c r="G25" i="5"/>
  <c r="P24" i="5"/>
  <c r="M24" i="5"/>
  <c r="J24" i="5"/>
  <c r="G24" i="5"/>
  <c r="P23" i="5"/>
  <c r="M23" i="5"/>
  <c r="J23" i="5"/>
  <c r="G23" i="5"/>
  <c r="P22" i="5"/>
  <c r="M22" i="5"/>
  <c r="J22" i="5"/>
  <c r="G22" i="5"/>
  <c r="P21" i="5"/>
  <c r="M21" i="5"/>
  <c r="J21" i="5"/>
  <c r="G21" i="5"/>
  <c r="R20" i="5"/>
  <c r="P20" i="5"/>
  <c r="M20" i="5"/>
  <c r="J20" i="5"/>
  <c r="G20" i="5"/>
  <c r="P19" i="5"/>
  <c r="M19" i="5"/>
  <c r="J19" i="5"/>
  <c r="G19" i="5"/>
  <c r="P18" i="5"/>
  <c r="M18" i="5"/>
  <c r="J18" i="5"/>
  <c r="G18" i="5"/>
  <c r="P17" i="5"/>
  <c r="M17" i="5"/>
  <c r="J17" i="5"/>
  <c r="G17" i="5"/>
  <c r="P16" i="5"/>
  <c r="M16" i="5"/>
  <c r="J16" i="5"/>
  <c r="G16" i="5"/>
  <c r="P15" i="5"/>
  <c r="M15" i="5"/>
  <c r="J15" i="5"/>
  <c r="G15" i="5"/>
  <c r="P14" i="5"/>
  <c r="M14" i="5"/>
  <c r="J14" i="5"/>
  <c r="G14" i="5"/>
  <c r="P13" i="5"/>
  <c r="M13" i="5"/>
  <c r="J13" i="5"/>
  <c r="G13" i="5"/>
  <c r="P12" i="5"/>
  <c r="M12" i="5"/>
  <c r="J12" i="5"/>
  <c r="G12" i="5"/>
  <c r="Q21" i="5" l="1"/>
  <c r="R21" i="5" s="1"/>
  <c r="Q22" i="5"/>
  <c r="R22" i="5" s="1"/>
  <c r="Q23" i="5"/>
  <c r="R23" i="5" s="1"/>
  <c r="Q24" i="5"/>
  <c r="R24" i="5" s="1"/>
  <c r="Q25" i="5"/>
  <c r="R25" i="5" s="1"/>
  <c r="Q26" i="5"/>
  <c r="R26" i="5" s="1"/>
  <c r="Q27" i="5"/>
  <c r="R27" i="5" s="1"/>
  <c r="Q28" i="5"/>
  <c r="R28" i="5" s="1"/>
  <c r="Q29" i="5"/>
  <c r="R29" i="5" s="1"/>
  <c r="Q30" i="5"/>
  <c r="R30" i="5" s="1"/>
  <c r="Q31" i="5"/>
  <c r="R31" i="5" s="1"/>
  <c r="Q32" i="5"/>
  <c r="R32" i="5" s="1"/>
  <c r="Q33" i="5"/>
  <c r="R33" i="5" s="1"/>
  <c r="Q39" i="5"/>
  <c r="R39" i="5" s="1"/>
  <c r="Q40" i="5"/>
  <c r="R40" i="5" s="1"/>
  <c r="Q41" i="5"/>
  <c r="R41" i="5" s="1"/>
  <c r="Q42" i="5"/>
  <c r="R42" i="5" s="1"/>
  <c r="Q43" i="5"/>
  <c r="R43" i="5" s="1"/>
  <c r="Q44" i="5"/>
  <c r="R44" i="5" s="1"/>
  <c r="Q45" i="5"/>
  <c r="R45" i="5" s="1"/>
  <c r="Q46" i="5"/>
  <c r="R46" i="5" s="1"/>
  <c r="Q47" i="5"/>
  <c r="R47" i="5" s="1"/>
  <c r="Q76" i="5"/>
  <c r="R76" i="5" s="1"/>
  <c r="Q77" i="5"/>
  <c r="Q78" i="5"/>
  <c r="R78" i="5" s="1"/>
  <c r="Q79" i="5"/>
  <c r="R79" i="5" s="1"/>
  <c r="Q80" i="5"/>
  <c r="R80" i="5" s="1"/>
  <c r="Q81" i="5"/>
  <c r="R81" i="5" s="1"/>
  <c r="Q82" i="5"/>
  <c r="R82" i="5" s="1"/>
  <c r="Q83" i="5"/>
  <c r="R83" i="5" s="1"/>
  <c r="Q84" i="5"/>
  <c r="R84" i="5" s="1"/>
  <c r="Q85" i="5"/>
  <c r="R85" i="5" s="1"/>
  <c r="Q86" i="5"/>
  <c r="R86" i="5" s="1"/>
  <c r="Q87" i="5"/>
  <c r="R87" i="5" s="1"/>
  <c r="Q88" i="5"/>
  <c r="R88" i="5" s="1"/>
  <c r="Q90" i="5"/>
  <c r="R90" i="5" s="1"/>
  <c r="Q91" i="5"/>
  <c r="R91" i="5" s="1"/>
  <c r="Q92" i="5"/>
  <c r="R92" i="5" s="1"/>
  <c r="Q93" i="5"/>
  <c r="R93" i="5" s="1"/>
  <c r="Q94" i="5"/>
  <c r="R94" i="5" s="1"/>
  <c r="Q101" i="5"/>
  <c r="R101" i="5" s="1"/>
  <c r="Q103" i="5"/>
  <c r="R103" i="5" s="1"/>
  <c r="Q105" i="5"/>
  <c r="R105" i="5" s="1"/>
  <c r="Q107" i="5"/>
  <c r="R107" i="5" s="1"/>
  <c r="Q109" i="5"/>
  <c r="R109" i="5" s="1"/>
  <c r="Q111" i="5"/>
  <c r="R111" i="5" s="1"/>
  <c r="Q113" i="5"/>
  <c r="R113" i="5" s="1"/>
  <c r="Q115" i="5"/>
  <c r="R115" i="5" s="1"/>
  <c r="Q117" i="5"/>
  <c r="R117" i="5" s="1"/>
  <c r="Q119" i="5"/>
  <c r="R119" i="5" s="1"/>
  <c r="Q121" i="5"/>
  <c r="R121" i="5" s="1"/>
  <c r="Q123" i="5"/>
  <c r="R123" i="5" s="1"/>
  <c r="Q102" i="5"/>
  <c r="R102" i="5" s="1"/>
  <c r="Q104" i="5"/>
  <c r="R104" i="5" s="1"/>
  <c r="Q106" i="5"/>
  <c r="R106" i="5" s="1"/>
  <c r="Q108" i="5"/>
  <c r="R108" i="5" s="1"/>
  <c r="Q110" i="5"/>
  <c r="R110" i="5" s="1"/>
  <c r="Q112" i="5"/>
  <c r="R112" i="5" s="1"/>
  <c r="Q114" i="5"/>
  <c r="R114" i="5" s="1"/>
  <c r="Q116" i="5"/>
  <c r="R116" i="5" s="1"/>
  <c r="Q118" i="5"/>
  <c r="R118" i="5" s="1"/>
  <c r="Q120" i="5"/>
  <c r="R120" i="5" s="1"/>
  <c r="Q122" i="5"/>
  <c r="R122" i="5" s="1"/>
  <c r="Q89" i="5"/>
  <c r="R89" i="5" s="1"/>
  <c r="Q12" i="5"/>
  <c r="R12" i="5" s="1"/>
  <c r="Q13" i="5"/>
  <c r="R13" i="5" s="1"/>
  <c r="Q14" i="5"/>
  <c r="R14" i="5" s="1"/>
  <c r="Q15" i="5"/>
  <c r="R15" i="5" s="1"/>
  <c r="Q16" i="5"/>
  <c r="R16" i="5" s="1"/>
  <c r="Q17" i="5"/>
  <c r="R17" i="5" s="1"/>
  <c r="Q18" i="5"/>
  <c r="R18" i="5" s="1"/>
  <c r="Q19" i="5"/>
  <c r="R19" i="5" s="1"/>
  <c r="Q49" i="5"/>
  <c r="R49" i="5" s="1"/>
  <c r="Q50" i="5"/>
  <c r="R50" i="5" s="1"/>
  <c r="Q51" i="5"/>
  <c r="R51" i="5" s="1"/>
  <c r="Q52" i="5"/>
  <c r="R52" i="5" s="1"/>
  <c r="Q53" i="5"/>
  <c r="R53" i="5" s="1"/>
  <c r="Q54" i="5"/>
  <c r="R54" i="5" s="1"/>
  <c r="Q55" i="5"/>
  <c r="R55" i="5" s="1"/>
  <c r="Q56" i="5"/>
  <c r="R56" i="5" s="1"/>
  <c r="Q57" i="5"/>
  <c r="R57" i="5" s="1"/>
  <c r="Q58" i="5"/>
  <c r="R58" i="5" s="1"/>
  <c r="Q59" i="5"/>
  <c r="R59" i="5" s="1"/>
  <c r="Q60" i="5"/>
  <c r="R60" i="5" s="1"/>
  <c r="Q61" i="5"/>
  <c r="R61" i="5" s="1"/>
  <c r="Q62" i="5"/>
  <c r="R62" i="5" s="1"/>
  <c r="Q63" i="5"/>
  <c r="R63" i="5" s="1"/>
  <c r="Q64" i="5"/>
  <c r="R64" i="5" s="1"/>
  <c r="Q65" i="5"/>
  <c r="R65" i="5" s="1"/>
  <c r="Q66" i="5"/>
  <c r="R66" i="5" s="1"/>
  <c r="Q67" i="5"/>
  <c r="R67" i="5" s="1"/>
  <c r="Q68" i="5"/>
  <c r="R68" i="5" s="1"/>
  <c r="Q69" i="5"/>
  <c r="R69" i="5" s="1"/>
  <c r="Q70" i="5"/>
  <c r="R70" i="5" s="1"/>
  <c r="Q71" i="5"/>
  <c r="R71" i="5" s="1"/>
  <c r="Q72" i="5"/>
  <c r="R72" i="5" s="1"/>
  <c r="Q73" i="5"/>
  <c r="R73" i="5" s="1"/>
  <c r="Q74" i="5"/>
  <c r="R74" i="5" s="1"/>
  <c r="Q132" i="4" l="1"/>
  <c r="R132" i="4" s="1"/>
  <c r="P132" i="4"/>
  <c r="Q131" i="4"/>
  <c r="R131" i="4" s="1"/>
  <c r="P131" i="4"/>
  <c r="Q124" i="4"/>
  <c r="R124" i="4" s="1"/>
  <c r="P124" i="4"/>
  <c r="M124" i="4"/>
  <c r="J124" i="4"/>
  <c r="G124" i="4"/>
  <c r="Q123" i="4"/>
  <c r="R123" i="4" s="1"/>
  <c r="P123" i="4"/>
  <c r="M123" i="4"/>
  <c r="J123" i="4"/>
  <c r="G123" i="4"/>
  <c r="Q122" i="4"/>
  <c r="R122" i="4" s="1"/>
  <c r="P122" i="4"/>
  <c r="M122" i="4"/>
  <c r="J122" i="4"/>
  <c r="G122" i="4"/>
  <c r="Q121" i="4"/>
  <c r="R121" i="4" s="1"/>
  <c r="P121" i="4"/>
  <c r="M121" i="4"/>
  <c r="J121" i="4"/>
  <c r="G121" i="4"/>
  <c r="Q120" i="4"/>
  <c r="R120" i="4" s="1"/>
  <c r="P120" i="4"/>
  <c r="M120" i="4"/>
  <c r="J120" i="4"/>
  <c r="G120" i="4"/>
  <c r="Q119" i="4"/>
  <c r="R119" i="4" s="1"/>
  <c r="P119" i="4"/>
  <c r="M119" i="4"/>
  <c r="J119" i="4"/>
  <c r="G119" i="4"/>
  <c r="Q118" i="4"/>
  <c r="R118" i="4" s="1"/>
  <c r="P118" i="4"/>
  <c r="M118" i="4"/>
  <c r="J118" i="4"/>
  <c r="G118" i="4"/>
  <c r="Q117" i="4"/>
  <c r="R117" i="4" s="1"/>
  <c r="P117" i="4"/>
  <c r="M117" i="4"/>
  <c r="J117" i="4"/>
  <c r="G117" i="4"/>
  <c r="Q116" i="4"/>
  <c r="R116" i="4" s="1"/>
  <c r="P116" i="4"/>
  <c r="M116" i="4"/>
  <c r="J116" i="4"/>
  <c r="G116" i="4"/>
  <c r="Q115" i="4"/>
  <c r="R115" i="4" s="1"/>
  <c r="P115" i="4"/>
  <c r="M115" i="4"/>
  <c r="J115" i="4"/>
  <c r="G115" i="4"/>
  <c r="Q114" i="4"/>
  <c r="R114" i="4" s="1"/>
  <c r="P114" i="4"/>
  <c r="M114" i="4"/>
  <c r="J114" i="4"/>
  <c r="G114" i="4"/>
  <c r="Q113" i="4"/>
  <c r="R113" i="4" s="1"/>
  <c r="P113" i="4"/>
  <c r="M113" i="4"/>
  <c r="J113" i="4"/>
  <c r="G113" i="4"/>
  <c r="Q112" i="4"/>
  <c r="R112" i="4" s="1"/>
  <c r="P112" i="4"/>
  <c r="M112" i="4"/>
  <c r="J112" i="4"/>
  <c r="G112" i="4"/>
  <c r="Q111" i="4"/>
  <c r="R111" i="4" s="1"/>
  <c r="P111" i="4"/>
  <c r="M111" i="4"/>
  <c r="J111" i="4"/>
  <c r="G111" i="4"/>
  <c r="Q110" i="4"/>
  <c r="R110" i="4" s="1"/>
  <c r="P110" i="4"/>
  <c r="M110" i="4"/>
  <c r="J110" i="4"/>
  <c r="G110" i="4"/>
  <c r="Q109" i="4"/>
  <c r="R109" i="4" s="1"/>
  <c r="P109" i="4"/>
  <c r="M109" i="4"/>
  <c r="J109" i="4"/>
  <c r="G109" i="4"/>
  <c r="Q108" i="4"/>
  <c r="R108" i="4" s="1"/>
  <c r="P108" i="4"/>
  <c r="M108" i="4"/>
  <c r="J108" i="4"/>
  <c r="G108" i="4"/>
  <c r="Q107" i="4"/>
  <c r="R107" i="4" s="1"/>
  <c r="P107" i="4"/>
  <c r="M107" i="4"/>
  <c r="J107" i="4"/>
  <c r="G107" i="4"/>
  <c r="Q106" i="4"/>
  <c r="R106" i="4" s="1"/>
  <c r="P106" i="4"/>
  <c r="M106" i="4"/>
  <c r="J106" i="4"/>
  <c r="G106" i="4"/>
  <c r="Q105" i="4"/>
  <c r="R105" i="4" s="1"/>
  <c r="P105" i="4"/>
  <c r="M105" i="4"/>
  <c r="J105" i="4"/>
  <c r="G105" i="4"/>
  <c r="Q104" i="4"/>
  <c r="R104" i="4" s="1"/>
  <c r="P104" i="4"/>
  <c r="M104" i="4"/>
  <c r="J104" i="4"/>
  <c r="G104" i="4"/>
  <c r="Q103" i="4"/>
  <c r="R103" i="4" s="1"/>
  <c r="P103" i="4"/>
  <c r="M103" i="4"/>
  <c r="J103" i="4"/>
  <c r="G103" i="4"/>
  <c r="Q102" i="4"/>
  <c r="R102" i="4" s="1"/>
  <c r="P102" i="4"/>
  <c r="M102" i="4"/>
  <c r="J102" i="4"/>
  <c r="G102" i="4"/>
  <c r="Q101" i="4"/>
  <c r="R101" i="4" s="1"/>
  <c r="P101" i="4"/>
  <c r="M101" i="4"/>
  <c r="J101" i="4"/>
  <c r="G101" i="4"/>
  <c r="Q100" i="4"/>
  <c r="R100" i="4" s="1"/>
  <c r="P100" i="4"/>
  <c r="M100" i="4"/>
  <c r="J100" i="4"/>
  <c r="G100" i="4"/>
  <c r="Q99" i="4"/>
  <c r="R99" i="4" s="1"/>
  <c r="P99" i="4"/>
  <c r="M99" i="4"/>
  <c r="J99" i="4"/>
  <c r="G99" i="4"/>
  <c r="Q98" i="4"/>
  <c r="R98" i="4" s="1"/>
  <c r="P98" i="4"/>
  <c r="M98" i="4"/>
  <c r="J98" i="4"/>
  <c r="G98" i="4"/>
  <c r="Q97" i="4"/>
  <c r="R97" i="4" s="1"/>
  <c r="P97" i="4"/>
  <c r="M97" i="4"/>
  <c r="J97" i="4"/>
  <c r="G97" i="4"/>
  <c r="Q96" i="4"/>
  <c r="R96" i="4" s="1"/>
  <c r="P96" i="4"/>
  <c r="J96" i="4"/>
  <c r="G96" i="4"/>
  <c r="R95" i="4"/>
  <c r="Q95" i="4"/>
  <c r="P95" i="4"/>
  <c r="M95" i="4"/>
  <c r="R94" i="4"/>
  <c r="Q94" i="4"/>
  <c r="P94" i="4"/>
  <c r="M94" i="4"/>
  <c r="J94" i="4"/>
  <c r="G94" i="4"/>
  <c r="R93" i="4"/>
  <c r="Q93" i="4"/>
  <c r="P93" i="4"/>
  <c r="M93" i="4"/>
  <c r="J93" i="4"/>
  <c r="G93" i="4"/>
  <c r="R92" i="4"/>
  <c r="Q92" i="4"/>
  <c r="P92" i="4"/>
  <c r="M92" i="4"/>
  <c r="J92" i="4"/>
  <c r="G92" i="4"/>
  <c r="R91" i="4"/>
  <c r="Q91" i="4"/>
  <c r="P91" i="4"/>
  <c r="M91" i="4"/>
  <c r="J91" i="4"/>
  <c r="G91" i="4"/>
  <c r="R90" i="4"/>
  <c r="Q90" i="4"/>
  <c r="P90" i="4"/>
  <c r="M90" i="4"/>
  <c r="J90" i="4"/>
  <c r="G90" i="4"/>
  <c r="R89" i="4"/>
  <c r="Q89" i="4"/>
  <c r="P89" i="4"/>
  <c r="M89" i="4"/>
  <c r="J89" i="4"/>
  <c r="G89" i="4"/>
  <c r="R88" i="4"/>
  <c r="Q88" i="4"/>
  <c r="P88" i="4"/>
  <c r="M88" i="4"/>
  <c r="J88" i="4"/>
  <c r="G88" i="4"/>
  <c r="R87" i="4"/>
  <c r="Q87" i="4"/>
  <c r="P87" i="4"/>
  <c r="M87" i="4"/>
  <c r="J87" i="4"/>
  <c r="G87" i="4"/>
  <c r="R86" i="4"/>
  <c r="Q86" i="4"/>
  <c r="P86" i="4"/>
  <c r="M86" i="4"/>
  <c r="J86" i="4"/>
  <c r="G86" i="4"/>
  <c r="R85" i="4"/>
  <c r="Q85" i="4"/>
  <c r="P85" i="4"/>
  <c r="M85" i="4"/>
  <c r="J85" i="4"/>
  <c r="G85" i="4"/>
  <c r="R84" i="4"/>
  <c r="Q84" i="4"/>
  <c r="P84" i="4"/>
  <c r="M84" i="4"/>
  <c r="J84" i="4"/>
  <c r="G84" i="4"/>
  <c r="R83" i="4"/>
  <c r="Q83" i="4"/>
  <c r="P83" i="4"/>
  <c r="M83" i="4"/>
  <c r="J83" i="4"/>
  <c r="G83" i="4"/>
  <c r="R82" i="4"/>
  <c r="Q82" i="4"/>
  <c r="P82" i="4"/>
  <c r="M82" i="4"/>
  <c r="J82" i="4"/>
  <c r="G82" i="4"/>
  <c r="R81" i="4"/>
  <c r="Q81" i="4"/>
  <c r="P81" i="4"/>
  <c r="M81" i="4"/>
  <c r="J81" i="4"/>
  <c r="G81" i="4"/>
  <c r="R80" i="4"/>
  <c r="Q80" i="4"/>
  <c r="P80" i="4"/>
  <c r="M80" i="4"/>
  <c r="J80" i="4"/>
  <c r="G80" i="4"/>
  <c r="R79" i="4"/>
  <c r="Q79" i="4"/>
  <c r="P79" i="4"/>
  <c r="M79" i="4"/>
  <c r="J79" i="4"/>
  <c r="G79" i="4"/>
  <c r="R78" i="4"/>
  <c r="Q78" i="4"/>
  <c r="P78" i="4"/>
  <c r="M78" i="4"/>
  <c r="J78" i="4"/>
  <c r="G78" i="4"/>
  <c r="R77" i="4"/>
  <c r="Q77" i="4"/>
  <c r="P77" i="4"/>
  <c r="M77" i="4"/>
  <c r="J77" i="4"/>
  <c r="G77" i="4"/>
  <c r="R76" i="4"/>
  <c r="Q76" i="4"/>
  <c r="P76" i="4"/>
  <c r="M76" i="4"/>
  <c r="J76" i="4"/>
  <c r="G76" i="4"/>
  <c r="R75" i="4"/>
  <c r="Q75" i="4"/>
  <c r="P75" i="4"/>
  <c r="M75" i="4"/>
  <c r="J75" i="4"/>
  <c r="G75" i="4"/>
  <c r="R74" i="4"/>
  <c r="Q74" i="4"/>
  <c r="P74" i="4"/>
  <c r="M74" i="4"/>
  <c r="J74" i="4"/>
  <c r="G74" i="4"/>
  <c r="R73" i="4"/>
  <c r="Q73" i="4"/>
  <c r="P73" i="4"/>
  <c r="M73" i="4"/>
  <c r="J73" i="4"/>
  <c r="G73" i="4"/>
  <c r="R72" i="4"/>
  <c r="Q72" i="4"/>
  <c r="P72" i="4"/>
  <c r="M72" i="4"/>
  <c r="J72" i="4"/>
  <c r="G72" i="4"/>
  <c r="R71" i="4"/>
  <c r="Q71" i="4"/>
  <c r="P71" i="4"/>
  <c r="M71" i="4"/>
  <c r="J71" i="4"/>
  <c r="G71" i="4"/>
  <c r="R70" i="4"/>
  <c r="Q70" i="4"/>
  <c r="P70" i="4"/>
  <c r="M70" i="4"/>
  <c r="J70" i="4"/>
  <c r="G70" i="4"/>
  <c r="R69" i="4"/>
  <c r="Q69" i="4"/>
  <c r="P69" i="4"/>
  <c r="M69" i="4"/>
  <c r="J69" i="4"/>
  <c r="G69" i="4"/>
  <c r="R68" i="4"/>
  <c r="Q68" i="4"/>
  <c r="P68" i="4"/>
  <c r="M68" i="4"/>
  <c r="J68" i="4"/>
  <c r="G68" i="4"/>
  <c r="R67" i="4"/>
  <c r="Q67" i="4"/>
  <c r="P67" i="4"/>
  <c r="M67" i="4"/>
  <c r="J67" i="4"/>
  <c r="G67" i="4"/>
  <c r="R66" i="4"/>
  <c r="Q66" i="4"/>
  <c r="P66" i="4"/>
  <c r="M66" i="4"/>
  <c r="J66" i="4"/>
  <c r="G66" i="4"/>
  <c r="R65" i="4"/>
  <c r="Q65" i="4"/>
  <c r="P65" i="4"/>
  <c r="M65" i="4"/>
  <c r="J65" i="4"/>
  <c r="G65" i="4"/>
  <c r="R64" i="4"/>
  <c r="Q64" i="4"/>
  <c r="P64" i="4"/>
  <c r="M64" i="4"/>
  <c r="J64" i="4"/>
  <c r="G64" i="4"/>
  <c r="R63" i="4"/>
  <c r="Q63" i="4"/>
  <c r="P63" i="4"/>
  <c r="M63" i="4"/>
  <c r="J63" i="4"/>
  <c r="G63" i="4"/>
  <c r="R62" i="4"/>
  <c r="Q62" i="4"/>
  <c r="P62" i="4"/>
  <c r="M62" i="4"/>
  <c r="J62" i="4"/>
  <c r="G62" i="4"/>
  <c r="R61" i="4"/>
  <c r="Q61" i="4"/>
  <c r="P61" i="4"/>
  <c r="M61" i="4"/>
  <c r="J61" i="4"/>
  <c r="G61" i="4"/>
  <c r="R60" i="4"/>
  <c r="Q60" i="4"/>
  <c r="P60" i="4"/>
  <c r="M60" i="4"/>
  <c r="J60" i="4"/>
  <c r="G60" i="4"/>
  <c r="R59" i="4"/>
  <c r="Q59" i="4"/>
  <c r="P59" i="4"/>
  <c r="M59" i="4"/>
  <c r="J59" i="4"/>
  <c r="G59" i="4"/>
  <c r="R58" i="4"/>
  <c r="Q58" i="4"/>
  <c r="P58" i="4"/>
  <c r="M58" i="4"/>
  <c r="J58" i="4"/>
  <c r="G58" i="4"/>
  <c r="R57" i="4"/>
  <c r="Q57" i="4"/>
  <c r="P57" i="4"/>
  <c r="M57" i="4"/>
  <c r="J57" i="4"/>
  <c r="G57" i="4"/>
  <c r="R56" i="4"/>
  <c r="Q56" i="4"/>
  <c r="P56" i="4"/>
  <c r="M56" i="4"/>
  <c r="J56" i="4"/>
  <c r="G56" i="4"/>
  <c r="R55" i="4"/>
  <c r="Q55" i="4"/>
  <c r="P55" i="4"/>
  <c r="M55" i="4"/>
  <c r="J55" i="4"/>
  <c r="G55" i="4"/>
  <c r="R54" i="4"/>
  <c r="Q54" i="4"/>
  <c r="P54" i="4"/>
  <c r="M54" i="4"/>
  <c r="J54" i="4"/>
  <c r="G54" i="4"/>
  <c r="R53" i="4"/>
  <c r="Q53" i="4"/>
  <c r="P53" i="4"/>
  <c r="M53" i="4"/>
  <c r="J53" i="4"/>
  <c r="G53" i="4"/>
  <c r="R52" i="4"/>
  <c r="Q52" i="4"/>
  <c r="P52" i="4"/>
  <c r="M52" i="4"/>
  <c r="J52" i="4"/>
  <c r="G52" i="4"/>
  <c r="R51" i="4"/>
  <c r="Q51" i="4"/>
  <c r="P51" i="4"/>
  <c r="M51" i="4"/>
  <c r="J51" i="4"/>
  <c r="G51" i="4"/>
  <c r="P44" i="4"/>
  <c r="M44" i="4"/>
  <c r="J44" i="4"/>
  <c r="G44" i="4"/>
  <c r="M43" i="4"/>
  <c r="J43" i="4"/>
  <c r="G43" i="4"/>
  <c r="P42" i="4"/>
  <c r="M42" i="4"/>
  <c r="J42" i="4"/>
  <c r="G42" i="4"/>
  <c r="P41" i="4"/>
  <c r="M41" i="4"/>
  <c r="J41" i="4"/>
  <c r="G41" i="4"/>
  <c r="Q41" i="4" s="1"/>
  <c r="R41" i="4" s="1"/>
  <c r="P40" i="4"/>
  <c r="M40" i="4"/>
  <c r="J40" i="4"/>
  <c r="G40" i="4"/>
  <c r="Q40" i="4" s="1"/>
  <c r="R40" i="4" s="1"/>
  <c r="P39" i="4"/>
  <c r="M39" i="4"/>
  <c r="J39" i="4"/>
  <c r="G39" i="4"/>
  <c r="Q39" i="4" s="1"/>
  <c r="R39" i="4" s="1"/>
  <c r="P38" i="4"/>
  <c r="M38" i="4"/>
  <c r="J38" i="4"/>
  <c r="G38" i="4"/>
  <c r="Q38" i="4" s="1"/>
  <c r="R38" i="4" s="1"/>
  <c r="P37" i="4"/>
  <c r="M37" i="4"/>
  <c r="J37" i="4"/>
  <c r="G37" i="4"/>
  <c r="Q37" i="4" s="1"/>
  <c r="R37" i="4" s="1"/>
  <c r="P36" i="4"/>
  <c r="M36" i="4"/>
  <c r="J36" i="4"/>
  <c r="G36" i="4"/>
  <c r="Q36" i="4" s="1"/>
  <c r="R36" i="4" s="1"/>
  <c r="P35" i="4"/>
  <c r="M35" i="4"/>
  <c r="J35" i="4"/>
  <c r="G35" i="4"/>
  <c r="Q35" i="4" s="1"/>
  <c r="R35" i="4" s="1"/>
  <c r="P34" i="4"/>
  <c r="M34" i="4"/>
  <c r="J34" i="4"/>
  <c r="G34" i="4"/>
  <c r="Q34" i="4" s="1"/>
  <c r="R34" i="4" s="1"/>
  <c r="P33" i="4"/>
  <c r="M33" i="4"/>
  <c r="J33" i="4"/>
  <c r="G33" i="4"/>
  <c r="Q33" i="4" s="1"/>
  <c r="R33" i="4" s="1"/>
  <c r="P32" i="4"/>
  <c r="M32" i="4"/>
  <c r="J32" i="4"/>
  <c r="G32" i="4"/>
  <c r="Q32" i="4" s="1"/>
  <c r="R32" i="4" s="1"/>
  <c r="J31" i="4"/>
  <c r="G31" i="4"/>
  <c r="P30" i="4"/>
  <c r="M30" i="4"/>
  <c r="J30" i="4"/>
  <c r="G30" i="4"/>
  <c r="Q30" i="4" s="1"/>
  <c r="R30" i="4" s="1"/>
  <c r="P29" i="4"/>
  <c r="M29" i="4"/>
  <c r="J29" i="4"/>
  <c r="G29" i="4"/>
  <c r="P28" i="4"/>
  <c r="M28" i="4"/>
  <c r="J28" i="4"/>
  <c r="G28" i="4"/>
  <c r="Q28" i="4" s="1"/>
  <c r="R28" i="4" s="1"/>
  <c r="P27" i="4"/>
  <c r="M27" i="4"/>
  <c r="J27" i="4"/>
  <c r="G27" i="4"/>
  <c r="Q27" i="4" s="1"/>
  <c r="R27" i="4" s="1"/>
  <c r="P26" i="4"/>
  <c r="M26" i="4"/>
  <c r="J26" i="4"/>
  <c r="G26" i="4"/>
  <c r="Q26" i="4" s="1"/>
  <c r="R26" i="4" s="1"/>
  <c r="P25" i="4"/>
  <c r="M25" i="4"/>
  <c r="J25" i="4"/>
  <c r="G25" i="4"/>
  <c r="Q25" i="4" s="1"/>
  <c r="R25" i="4" s="1"/>
  <c r="P24" i="4"/>
  <c r="M24" i="4"/>
  <c r="J24" i="4"/>
  <c r="G24" i="4"/>
  <c r="Q24" i="4" s="1"/>
  <c r="R24" i="4" s="1"/>
  <c r="P23" i="4"/>
  <c r="M23" i="4"/>
  <c r="J23" i="4"/>
  <c r="G23" i="4"/>
  <c r="Q23" i="4" s="1"/>
  <c r="R23" i="4" s="1"/>
  <c r="P22" i="4"/>
  <c r="M22" i="4"/>
  <c r="J22" i="4"/>
  <c r="G22" i="4"/>
  <c r="Q22" i="4" s="1"/>
  <c r="R22" i="4" s="1"/>
  <c r="P21" i="4"/>
  <c r="M21" i="4"/>
  <c r="J21" i="4"/>
  <c r="G21" i="4"/>
  <c r="Q21" i="4" s="1"/>
  <c r="R21" i="4" s="1"/>
  <c r="M20" i="4"/>
  <c r="J20" i="4"/>
  <c r="G20" i="4"/>
  <c r="P19" i="4"/>
  <c r="M19" i="4"/>
  <c r="J19" i="4"/>
  <c r="G19" i="4"/>
  <c r="P18" i="4"/>
  <c r="M18" i="4"/>
  <c r="J18" i="4"/>
  <c r="G18" i="4"/>
  <c r="P17" i="4"/>
  <c r="M17" i="4"/>
  <c r="J17" i="4"/>
  <c r="G17" i="4"/>
  <c r="P16" i="4"/>
  <c r="M16" i="4"/>
  <c r="J16" i="4"/>
  <c r="G16" i="4"/>
  <c r="P15" i="4"/>
  <c r="M15" i="4"/>
  <c r="J15" i="4"/>
  <c r="G15" i="4"/>
  <c r="P14" i="4"/>
  <c r="M14" i="4"/>
  <c r="J14" i="4"/>
  <c r="G14" i="4"/>
  <c r="P13" i="4"/>
  <c r="M13" i="4"/>
  <c r="J13" i="4"/>
  <c r="G13" i="4"/>
  <c r="P12" i="4"/>
  <c r="M12" i="4"/>
  <c r="J12" i="4"/>
  <c r="G12" i="4"/>
  <c r="Q12" i="4" l="1"/>
  <c r="R12" i="4" s="1"/>
  <c r="Q13" i="4"/>
  <c r="R13" i="4" s="1"/>
  <c r="Q14" i="4"/>
  <c r="R14" i="4" s="1"/>
  <c r="Q15" i="4"/>
  <c r="R15" i="4" s="1"/>
  <c r="Q16" i="4"/>
  <c r="R16" i="4" s="1"/>
  <c r="Q17" i="4"/>
  <c r="R17" i="4" s="1"/>
  <c r="Q18" i="4"/>
  <c r="R18" i="4" s="1"/>
  <c r="Q19" i="4"/>
  <c r="R19" i="4" s="1"/>
  <c r="Q44" i="4"/>
  <c r="R44" i="4" s="1"/>
  <c r="Q42" i="4"/>
  <c r="R42" i="4" s="1"/>
  <c r="Q29" i="4"/>
  <c r="R29" i="4" s="1"/>
  <c r="O64" i="3"/>
  <c r="L64" i="3"/>
  <c r="I64" i="3"/>
  <c r="F64" i="3"/>
  <c r="O63" i="3"/>
  <c r="L63" i="3"/>
  <c r="I63" i="3"/>
  <c r="F63" i="3"/>
  <c r="F62" i="3"/>
  <c r="L61" i="3"/>
  <c r="I61" i="3"/>
  <c r="F61" i="3"/>
  <c r="O60" i="3"/>
  <c r="L60" i="3"/>
  <c r="I60" i="3"/>
  <c r="F60" i="3"/>
  <c r="O59" i="3"/>
  <c r="L59" i="3"/>
  <c r="I59" i="3"/>
  <c r="F59" i="3"/>
  <c r="O58" i="3"/>
  <c r="L58" i="3"/>
  <c r="I58" i="3"/>
  <c r="F58" i="3"/>
  <c r="O57" i="3"/>
  <c r="L57" i="3"/>
  <c r="I57" i="3"/>
  <c r="F57" i="3"/>
  <c r="F56" i="3"/>
  <c r="F55" i="3"/>
  <c r="I54" i="3"/>
  <c r="F54" i="3"/>
  <c r="O53" i="3"/>
  <c r="L53" i="3"/>
  <c r="I53" i="3"/>
  <c r="F53" i="3"/>
  <c r="O52" i="3"/>
  <c r="L52" i="3"/>
  <c r="I52" i="3"/>
  <c r="F52" i="3"/>
  <c r="O51" i="3"/>
  <c r="L51" i="3"/>
  <c r="I51" i="3"/>
  <c r="F51" i="3"/>
  <c r="O50" i="3"/>
  <c r="L50" i="3"/>
  <c r="I50" i="3"/>
  <c r="F50" i="3"/>
  <c r="O49" i="3"/>
  <c r="L49" i="3"/>
  <c r="I49" i="3"/>
  <c r="F49" i="3"/>
  <c r="O48" i="3"/>
  <c r="L48" i="3"/>
  <c r="I48" i="3"/>
  <c r="F48" i="3"/>
  <c r="O47" i="3"/>
  <c r="L47" i="3"/>
  <c r="I47" i="3"/>
  <c r="F47" i="3"/>
  <c r="F41" i="3"/>
  <c r="O40" i="3"/>
  <c r="L40" i="3"/>
  <c r="I40" i="3"/>
  <c r="F40" i="3"/>
  <c r="O39" i="3"/>
  <c r="L39" i="3"/>
  <c r="I39" i="3"/>
  <c r="F39" i="3"/>
  <c r="O38" i="3"/>
  <c r="L38" i="3"/>
  <c r="I38" i="3"/>
  <c r="F38" i="3"/>
  <c r="O37" i="3"/>
  <c r="L37" i="3"/>
  <c r="I37" i="3"/>
  <c r="F37" i="3"/>
  <c r="L36" i="3"/>
  <c r="I36" i="3"/>
  <c r="F36" i="3"/>
  <c r="O35" i="3"/>
  <c r="L35" i="3"/>
  <c r="I35" i="3"/>
  <c r="F35" i="3"/>
  <c r="O34" i="3"/>
  <c r="L34" i="3"/>
  <c r="I34" i="3"/>
  <c r="F34" i="3"/>
  <c r="O33" i="3"/>
  <c r="L33" i="3"/>
  <c r="I33" i="3"/>
  <c r="F33" i="3"/>
  <c r="L26" i="3"/>
  <c r="I26" i="3"/>
  <c r="F26" i="3"/>
  <c r="O25" i="3"/>
  <c r="L25" i="3"/>
  <c r="I25" i="3"/>
  <c r="F25" i="3"/>
  <c r="O24" i="3"/>
  <c r="L24" i="3"/>
  <c r="I24" i="3"/>
  <c r="F24" i="3"/>
  <c r="O23" i="3"/>
  <c r="L23" i="3"/>
  <c r="I23" i="3"/>
  <c r="F23" i="3"/>
  <c r="O22" i="3"/>
  <c r="L22" i="3"/>
  <c r="I22" i="3"/>
  <c r="F22" i="3"/>
  <c r="O21" i="3"/>
  <c r="L21" i="3"/>
  <c r="I21" i="3"/>
  <c r="F21" i="3"/>
  <c r="O20" i="3"/>
  <c r="L20" i="3"/>
  <c r="I20" i="3"/>
  <c r="F20" i="3"/>
  <c r="O19" i="3"/>
  <c r="L19" i="3"/>
  <c r="I19" i="3"/>
  <c r="F19" i="3"/>
  <c r="O18" i="3"/>
  <c r="L18" i="3"/>
  <c r="I18" i="3"/>
  <c r="F18" i="3"/>
  <c r="O17" i="3"/>
  <c r="L17" i="3"/>
  <c r="I17" i="3"/>
  <c r="F17" i="3"/>
  <c r="O16" i="3"/>
  <c r="L16" i="3"/>
  <c r="I16" i="3"/>
  <c r="F16" i="3"/>
  <c r="O15" i="3"/>
  <c r="L15" i="3"/>
  <c r="I15" i="3"/>
  <c r="F15" i="3"/>
  <c r="O14" i="3"/>
  <c r="L14" i="3"/>
  <c r="I14" i="3"/>
  <c r="F14" i="3"/>
  <c r="O13" i="3"/>
  <c r="L13" i="3"/>
  <c r="I13" i="3"/>
  <c r="F13" i="3"/>
  <c r="L12" i="3"/>
  <c r="I12" i="3"/>
  <c r="F12" i="3"/>
  <c r="P39" i="3" l="1"/>
  <c r="Q39" i="3" s="1"/>
  <c r="P13" i="3"/>
  <c r="Q13" i="3" s="1"/>
  <c r="P14" i="3"/>
  <c r="Q14" i="3" s="1"/>
  <c r="P15" i="3"/>
  <c r="Q15" i="3" s="1"/>
  <c r="P16" i="3"/>
  <c r="Q16" i="3" s="1"/>
  <c r="P17" i="3"/>
  <c r="Q17" i="3" s="1"/>
  <c r="P18" i="3"/>
  <c r="Q18" i="3" s="1"/>
  <c r="P19" i="3"/>
  <c r="Q19" i="3" s="1"/>
  <c r="P20" i="3"/>
  <c r="Q20" i="3" s="1"/>
  <c r="P21" i="3"/>
  <c r="Q21" i="3" s="1"/>
  <c r="P22" i="3"/>
  <c r="Q22" i="3" s="1"/>
  <c r="P23" i="3"/>
  <c r="Q23" i="3" s="1"/>
  <c r="P24" i="3"/>
  <c r="Q24" i="3" s="1"/>
  <c r="P25" i="3"/>
  <c r="Q25" i="3" s="1"/>
  <c r="P33" i="3"/>
  <c r="Q33" i="3" s="1"/>
  <c r="P34" i="3"/>
  <c r="Q34" i="3" s="1"/>
  <c r="P35" i="3"/>
  <c r="Q35" i="3" s="1"/>
  <c r="P37" i="3"/>
  <c r="Q37" i="3" s="1"/>
  <c r="P38" i="3"/>
  <c r="Q38" i="3" s="1"/>
  <c r="P40" i="3"/>
  <c r="Q40" i="3" s="1"/>
  <c r="P47" i="3"/>
  <c r="Q47" i="3" s="1"/>
  <c r="P48" i="3"/>
  <c r="Q48" i="3" s="1"/>
  <c r="P49" i="3"/>
  <c r="Q49" i="3" s="1"/>
  <c r="P50" i="3"/>
  <c r="Q50" i="3" s="1"/>
  <c r="P51" i="3"/>
  <c r="Q51" i="3" s="1"/>
  <c r="P52" i="3"/>
  <c r="Q52" i="3" s="1"/>
  <c r="P53" i="3"/>
  <c r="Q53" i="3" s="1"/>
  <c r="P57" i="3"/>
  <c r="Q57" i="3" s="1"/>
  <c r="P58" i="3"/>
  <c r="Q58" i="3" s="1"/>
  <c r="P59" i="3"/>
  <c r="Q59" i="3" s="1"/>
  <c r="P60" i="3"/>
  <c r="Q60" i="3" s="1"/>
  <c r="P63" i="3"/>
  <c r="Q63" i="3" s="1"/>
  <c r="P64" i="3"/>
  <c r="Q64" i="3" s="1"/>
  <c r="O106" i="2"/>
  <c r="L106" i="2"/>
  <c r="I106" i="2"/>
  <c r="F106" i="2"/>
  <c r="O105" i="2"/>
  <c r="L105" i="2"/>
  <c r="I105" i="2"/>
  <c r="F105" i="2"/>
  <c r="O104" i="2"/>
  <c r="L104" i="2"/>
  <c r="I104" i="2"/>
  <c r="F104" i="2"/>
  <c r="O103" i="2"/>
  <c r="L103" i="2"/>
  <c r="I103" i="2"/>
  <c r="F103" i="2"/>
  <c r="O102" i="2"/>
  <c r="L102" i="2"/>
  <c r="I102" i="2"/>
  <c r="F102" i="2"/>
  <c r="O101" i="2"/>
  <c r="L101" i="2"/>
  <c r="I101" i="2"/>
  <c r="F101" i="2"/>
  <c r="O100" i="2"/>
  <c r="L100" i="2"/>
  <c r="I100" i="2"/>
  <c r="F100" i="2"/>
  <c r="O99" i="2"/>
  <c r="L99" i="2"/>
  <c r="I99" i="2"/>
  <c r="F99" i="2"/>
  <c r="O98" i="2"/>
  <c r="L98" i="2"/>
  <c r="I98" i="2"/>
  <c r="F98" i="2"/>
  <c r="O97" i="2"/>
  <c r="L97" i="2"/>
  <c r="I97" i="2"/>
  <c r="F97" i="2"/>
  <c r="O96" i="2"/>
  <c r="L96" i="2"/>
  <c r="I96" i="2"/>
  <c r="F96" i="2"/>
  <c r="O95" i="2"/>
  <c r="L95" i="2"/>
  <c r="I95" i="2"/>
  <c r="F95" i="2"/>
  <c r="O94" i="2"/>
  <c r="L94" i="2"/>
  <c r="I94" i="2"/>
  <c r="F94" i="2"/>
  <c r="O93" i="2"/>
  <c r="L93" i="2"/>
  <c r="I93" i="2"/>
  <c r="F93" i="2"/>
  <c r="O92" i="2"/>
  <c r="L92" i="2"/>
  <c r="I92" i="2"/>
  <c r="F92" i="2"/>
  <c r="O91" i="2"/>
  <c r="L91" i="2"/>
  <c r="I91" i="2"/>
  <c r="F91" i="2"/>
  <c r="O90" i="2"/>
  <c r="L90" i="2"/>
  <c r="I90" i="2"/>
  <c r="F90" i="2"/>
  <c r="O89" i="2"/>
  <c r="L89" i="2"/>
  <c r="I89" i="2"/>
  <c r="F89" i="2"/>
  <c r="O88" i="2"/>
  <c r="L88" i="2"/>
  <c r="I88" i="2"/>
  <c r="F88" i="2"/>
  <c r="O87" i="2"/>
  <c r="L87" i="2"/>
  <c r="I87" i="2"/>
  <c r="F87" i="2"/>
  <c r="O86" i="2"/>
  <c r="L86" i="2"/>
  <c r="I86" i="2"/>
  <c r="F86" i="2"/>
  <c r="O85" i="2"/>
  <c r="L85" i="2"/>
  <c r="I85" i="2"/>
  <c r="F85" i="2"/>
  <c r="O84" i="2"/>
  <c r="L84" i="2"/>
  <c r="F84" i="2"/>
  <c r="O83" i="2"/>
  <c r="L83" i="2"/>
  <c r="I83" i="2"/>
  <c r="F83" i="2"/>
  <c r="O82" i="2"/>
  <c r="L82" i="2"/>
  <c r="I82" i="2"/>
  <c r="F82" i="2"/>
  <c r="O81" i="2"/>
  <c r="L81" i="2"/>
  <c r="I81" i="2"/>
  <c r="F81" i="2"/>
  <c r="O80" i="2"/>
  <c r="L80" i="2"/>
  <c r="I80" i="2"/>
  <c r="F80" i="2"/>
  <c r="O79" i="2"/>
  <c r="L79" i="2"/>
  <c r="I79" i="2"/>
  <c r="F79" i="2"/>
  <c r="O78" i="2"/>
  <c r="L78" i="2"/>
  <c r="I78" i="2"/>
  <c r="F78" i="2"/>
  <c r="O77" i="2"/>
  <c r="L77" i="2"/>
  <c r="I77" i="2"/>
  <c r="F77" i="2"/>
  <c r="O70" i="2"/>
  <c r="L70" i="2"/>
  <c r="I70" i="2"/>
  <c r="F70" i="2"/>
  <c r="O69" i="2"/>
  <c r="L69" i="2"/>
  <c r="I69" i="2"/>
  <c r="F69" i="2"/>
  <c r="O68" i="2"/>
  <c r="L68" i="2"/>
  <c r="I68" i="2"/>
  <c r="F68" i="2"/>
  <c r="O67" i="2"/>
  <c r="L67" i="2"/>
  <c r="I67" i="2"/>
  <c r="F67" i="2"/>
  <c r="O60" i="2"/>
  <c r="L60" i="2"/>
  <c r="I60" i="2"/>
  <c r="F60" i="2"/>
  <c r="O59" i="2"/>
  <c r="L59" i="2"/>
  <c r="I59" i="2"/>
  <c r="F59" i="2"/>
  <c r="O58" i="2"/>
  <c r="L58" i="2"/>
  <c r="I58" i="2"/>
  <c r="F58" i="2"/>
  <c r="O57" i="2"/>
  <c r="L57" i="2"/>
  <c r="I57" i="2"/>
  <c r="F57" i="2"/>
  <c r="O56" i="2"/>
  <c r="L56" i="2"/>
  <c r="I56" i="2"/>
  <c r="F56" i="2"/>
  <c r="O55" i="2"/>
  <c r="L55" i="2"/>
  <c r="I55" i="2"/>
  <c r="F55" i="2"/>
  <c r="O54" i="2"/>
  <c r="L54" i="2"/>
  <c r="I54" i="2"/>
  <c r="F54" i="2"/>
  <c r="O53" i="2"/>
  <c r="L53" i="2"/>
  <c r="I53" i="2"/>
  <c r="F53" i="2"/>
  <c r="O52" i="2"/>
  <c r="L52" i="2"/>
  <c r="I52" i="2"/>
  <c r="F52" i="2"/>
  <c r="O51" i="2"/>
  <c r="L51" i="2"/>
  <c r="I51" i="2"/>
  <c r="F51" i="2"/>
  <c r="O50" i="2"/>
  <c r="L50" i="2"/>
  <c r="I50" i="2"/>
  <c r="F50" i="2"/>
  <c r="O49" i="2"/>
  <c r="L49" i="2"/>
  <c r="I49" i="2"/>
  <c r="F49" i="2"/>
  <c r="O48" i="2"/>
  <c r="L48" i="2"/>
  <c r="I48" i="2"/>
  <c r="F48" i="2"/>
  <c r="O41" i="2"/>
  <c r="L41" i="2"/>
  <c r="I41" i="2"/>
  <c r="F41" i="2"/>
  <c r="O40" i="2"/>
  <c r="L40" i="2"/>
  <c r="I40" i="2"/>
  <c r="F40" i="2"/>
  <c r="O39" i="2"/>
  <c r="L39" i="2"/>
  <c r="I39" i="2"/>
  <c r="F39" i="2"/>
  <c r="O38" i="2"/>
  <c r="L38" i="2"/>
  <c r="I38" i="2"/>
  <c r="F38" i="2"/>
  <c r="O37" i="2"/>
  <c r="L37" i="2"/>
  <c r="I37" i="2"/>
  <c r="F37" i="2"/>
  <c r="O36" i="2"/>
  <c r="L36" i="2"/>
  <c r="I36" i="2"/>
  <c r="F36" i="2"/>
  <c r="O35" i="2"/>
  <c r="L35" i="2"/>
  <c r="I35" i="2"/>
  <c r="F35" i="2"/>
  <c r="O34" i="2"/>
  <c r="L34" i="2"/>
  <c r="I34" i="2"/>
  <c r="F34" i="2"/>
  <c r="O33" i="2"/>
  <c r="L33" i="2"/>
  <c r="I33" i="2"/>
  <c r="F33" i="2"/>
  <c r="O32" i="2"/>
  <c r="L32" i="2"/>
  <c r="I32" i="2"/>
  <c r="F32" i="2"/>
  <c r="O31" i="2"/>
  <c r="L31" i="2"/>
  <c r="I31" i="2"/>
  <c r="F31" i="2"/>
  <c r="O30" i="2"/>
  <c r="L30" i="2"/>
  <c r="I30" i="2"/>
  <c r="F30" i="2"/>
  <c r="O29" i="2"/>
  <c r="L29" i="2"/>
  <c r="I29" i="2"/>
  <c r="F29" i="2"/>
  <c r="O28" i="2"/>
  <c r="L28" i="2"/>
  <c r="I28" i="2"/>
  <c r="F28" i="2"/>
  <c r="O27" i="2"/>
  <c r="L27" i="2"/>
  <c r="I27" i="2"/>
  <c r="F27" i="2"/>
  <c r="O26" i="2"/>
  <c r="L26" i="2"/>
  <c r="I26" i="2"/>
  <c r="F26" i="2"/>
  <c r="O25" i="2"/>
  <c r="L25" i="2"/>
  <c r="I25" i="2"/>
  <c r="F25" i="2"/>
  <c r="O24" i="2"/>
  <c r="L24" i="2"/>
  <c r="I24" i="2"/>
  <c r="F24" i="2"/>
  <c r="O23" i="2"/>
  <c r="L23" i="2"/>
  <c r="I23" i="2"/>
  <c r="F23" i="2"/>
  <c r="O22" i="2"/>
  <c r="L22" i="2"/>
  <c r="I22" i="2"/>
  <c r="F22" i="2"/>
  <c r="O21" i="2"/>
  <c r="L21" i="2"/>
  <c r="I21" i="2"/>
  <c r="F21" i="2"/>
  <c r="O20" i="2"/>
  <c r="L20" i="2"/>
  <c r="I20" i="2"/>
  <c r="F20" i="2"/>
  <c r="O19" i="2"/>
  <c r="L19" i="2"/>
  <c r="I19" i="2"/>
  <c r="F19" i="2"/>
  <c r="O18" i="2"/>
  <c r="L18" i="2"/>
  <c r="I18" i="2"/>
  <c r="F18" i="2"/>
  <c r="O17" i="2"/>
  <c r="L17" i="2"/>
  <c r="I17" i="2"/>
  <c r="F17" i="2"/>
  <c r="O16" i="2"/>
  <c r="L16" i="2"/>
  <c r="I16" i="2"/>
  <c r="F16" i="2"/>
  <c r="O15" i="2"/>
  <c r="L15" i="2"/>
  <c r="I15" i="2"/>
  <c r="F15" i="2"/>
  <c r="O14" i="2"/>
  <c r="L14" i="2"/>
  <c r="I14" i="2"/>
  <c r="F14" i="2"/>
  <c r="O13" i="2"/>
  <c r="L13" i="2"/>
  <c r="I13" i="2"/>
  <c r="F13" i="2"/>
  <c r="P469" i="1" l="1"/>
  <c r="M469" i="1"/>
  <c r="J469" i="1"/>
  <c r="G469" i="1"/>
  <c r="P468" i="1"/>
  <c r="M468" i="1"/>
  <c r="J468" i="1"/>
  <c r="G468" i="1"/>
  <c r="Q468" i="1" s="1"/>
  <c r="R468" i="1" s="1"/>
  <c r="P467" i="1"/>
  <c r="M467" i="1"/>
  <c r="J467" i="1"/>
  <c r="G467" i="1"/>
  <c r="Q467" i="1" s="1"/>
  <c r="R467" i="1" s="1"/>
  <c r="P466" i="1"/>
  <c r="M466" i="1"/>
  <c r="J466" i="1"/>
  <c r="G466" i="1"/>
  <c r="Q466" i="1" s="1"/>
  <c r="R466" i="1" s="1"/>
  <c r="P465" i="1"/>
  <c r="M465" i="1"/>
  <c r="J465" i="1"/>
  <c r="G465" i="1"/>
  <c r="Q465" i="1" s="1"/>
  <c r="R465" i="1" s="1"/>
  <c r="P464" i="1"/>
  <c r="M464" i="1"/>
  <c r="J464" i="1"/>
  <c r="G464" i="1"/>
  <c r="Q464" i="1" s="1"/>
  <c r="R464" i="1" s="1"/>
  <c r="P463" i="1"/>
  <c r="M463" i="1"/>
  <c r="J463" i="1"/>
  <c r="G463" i="1"/>
  <c r="Q463" i="1" s="1"/>
  <c r="R463" i="1" s="1"/>
  <c r="P462" i="1"/>
  <c r="M462" i="1"/>
  <c r="J462" i="1"/>
  <c r="G462" i="1"/>
  <c r="Q462" i="1" s="1"/>
  <c r="R462" i="1" s="1"/>
  <c r="P461" i="1"/>
  <c r="M461" i="1"/>
  <c r="J461" i="1"/>
  <c r="G461" i="1"/>
  <c r="Q461" i="1" s="1"/>
  <c r="R461" i="1" s="1"/>
  <c r="P460" i="1"/>
  <c r="M460" i="1"/>
  <c r="J460" i="1"/>
  <c r="G460" i="1"/>
  <c r="Q460" i="1" s="1"/>
  <c r="R460" i="1" s="1"/>
  <c r="P459" i="1"/>
  <c r="M459" i="1"/>
  <c r="J459" i="1"/>
  <c r="G459" i="1"/>
  <c r="Q459" i="1" s="1"/>
  <c r="R459" i="1" s="1"/>
  <c r="P458" i="1"/>
  <c r="M458" i="1"/>
  <c r="J458" i="1"/>
  <c r="G458" i="1"/>
  <c r="Q458" i="1" s="1"/>
  <c r="R458" i="1" s="1"/>
  <c r="P457" i="1"/>
  <c r="M457" i="1"/>
  <c r="J457" i="1"/>
  <c r="G457" i="1"/>
  <c r="Q457" i="1" s="1"/>
  <c r="R457" i="1" s="1"/>
  <c r="P456" i="1"/>
  <c r="M456" i="1"/>
  <c r="J456" i="1"/>
  <c r="G456" i="1"/>
  <c r="Q456" i="1" s="1"/>
  <c r="R456" i="1" s="1"/>
  <c r="P455" i="1"/>
  <c r="M455" i="1"/>
  <c r="J455" i="1"/>
  <c r="G455" i="1"/>
  <c r="Q455" i="1" s="1"/>
  <c r="R455" i="1" s="1"/>
  <c r="P454" i="1"/>
  <c r="M454" i="1"/>
  <c r="J454" i="1"/>
  <c r="G454" i="1"/>
  <c r="Q454" i="1" s="1"/>
  <c r="R454" i="1" s="1"/>
  <c r="P453" i="1"/>
  <c r="M453" i="1"/>
  <c r="J453" i="1"/>
  <c r="G453" i="1"/>
  <c r="Q453" i="1" s="1"/>
  <c r="R453" i="1" s="1"/>
  <c r="P452" i="1"/>
  <c r="M452" i="1"/>
  <c r="J452" i="1"/>
  <c r="G452" i="1"/>
  <c r="Q452" i="1" s="1"/>
  <c r="R452" i="1" s="1"/>
  <c r="P451" i="1"/>
  <c r="M451" i="1"/>
  <c r="J451" i="1"/>
  <c r="G451" i="1"/>
  <c r="Q451" i="1" s="1"/>
  <c r="R451" i="1" s="1"/>
  <c r="P450" i="1"/>
  <c r="M450" i="1"/>
  <c r="J450" i="1"/>
  <c r="G450" i="1"/>
  <c r="Q450" i="1" s="1"/>
  <c r="R450" i="1" s="1"/>
  <c r="P449" i="1"/>
  <c r="M449" i="1"/>
  <c r="J449" i="1"/>
  <c r="G449" i="1"/>
  <c r="Q449" i="1" s="1"/>
  <c r="R449" i="1" s="1"/>
  <c r="P448" i="1"/>
  <c r="M448" i="1"/>
  <c r="J448" i="1"/>
  <c r="G448" i="1"/>
  <c r="Q448" i="1" s="1"/>
  <c r="R448" i="1" s="1"/>
  <c r="P447" i="1"/>
  <c r="M447" i="1"/>
  <c r="J447" i="1"/>
  <c r="G447" i="1"/>
  <c r="Q447" i="1" s="1"/>
  <c r="R447" i="1" s="1"/>
  <c r="P446" i="1"/>
  <c r="M446" i="1"/>
  <c r="J446" i="1"/>
  <c r="G446" i="1"/>
  <c r="Q446" i="1" s="1"/>
  <c r="R446" i="1" s="1"/>
  <c r="P445" i="1"/>
  <c r="M445" i="1"/>
  <c r="J445" i="1"/>
  <c r="G445" i="1"/>
  <c r="Q445" i="1" s="1"/>
  <c r="R445" i="1" s="1"/>
  <c r="P444" i="1"/>
  <c r="M444" i="1"/>
  <c r="J444" i="1"/>
  <c r="G444" i="1"/>
  <c r="Q444" i="1" s="1"/>
  <c r="R444" i="1" s="1"/>
  <c r="P443" i="1"/>
  <c r="M443" i="1"/>
  <c r="J443" i="1"/>
  <c r="G443" i="1"/>
  <c r="Q443" i="1" s="1"/>
  <c r="R443" i="1" s="1"/>
  <c r="P442" i="1"/>
  <c r="M442" i="1"/>
  <c r="J442" i="1"/>
  <c r="G442" i="1"/>
  <c r="Q442" i="1" s="1"/>
  <c r="R442" i="1" s="1"/>
  <c r="P441" i="1"/>
  <c r="M441" i="1"/>
  <c r="J441" i="1"/>
  <c r="G441" i="1"/>
  <c r="Q441" i="1" s="1"/>
  <c r="R441" i="1" s="1"/>
  <c r="P440" i="1"/>
  <c r="M440" i="1"/>
  <c r="J440" i="1"/>
  <c r="G440" i="1"/>
  <c r="Q440" i="1" s="1"/>
  <c r="R440" i="1" s="1"/>
  <c r="P439" i="1"/>
  <c r="M439" i="1"/>
  <c r="J439" i="1"/>
  <c r="G439" i="1"/>
  <c r="Q439" i="1" s="1"/>
  <c r="R439" i="1" s="1"/>
  <c r="P438" i="1"/>
  <c r="M438" i="1"/>
  <c r="J438" i="1"/>
  <c r="G438" i="1"/>
  <c r="Q438" i="1" s="1"/>
  <c r="R438" i="1" s="1"/>
  <c r="P437" i="1"/>
  <c r="M437" i="1"/>
  <c r="J437" i="1"/>
  <c r="G437" i="1"/>
  <c r="Q437" i="1" s="1"/>
  <c r="R437" i="1" s="1"/>
  <c r="P436" i="1"/>
  <c r="M436" i="1"/>
  <c r="J436" i="1"/>
  <c r="G436" i="1"/>
  <c r="Q436" i="1" s="1"/>
  <c r="R436" i="1" s="1"/>
  <c r="P435" i="1"/>
  <c r="M435" i="1"/>
  <c r="J435" i="1"/>
  <c r="G435" i="1"/>
  <c r="Q435" i="1" s="1"/>
  <c r="R435" i="1" s="1"/>
  <c r="P434" i="1"/>
  <c r="M434" i="1"/>
  <c r="J434" i="1"/>
  <c r="G434" i="1"/>
  <c r="Q434" i="1" s="1"/>
  <c r="R434" i="1" s="1"/>
  <c r="P433" i="1"/>
  <c r="M433" i="1"/>
  <c r="J433" i="1"/>
  <c r="G433" i="1"/>
  <c r="Q433" i="1" s="1"/>
  <c r="R433" i="1" s="1"/>
  <c r="P432" i="1"/>
  <c r="M432" i="1"/>
  <c r="J432" i="1"/>
  <c r="G432" i="1"/>
  <c r="Q432" i="1" s="1"/>
  <c r="R432" i="1" s="1"/>
  <c r="P431" i="1"/>
  <c r="M431" i="1"/>
  <c r="J431" i="1"/>
  <c r="G431" i="1"/>
  <c r="Q431" i="1" s="1"/>
  <c r="R431" i="1" s="1"/>
  <c r="P430" i="1"/>
  <c r="M430" i="1"/>
  <c r="J430" i="1"/>
  <c r="G430" i="1"/>
  <c r="Q430" i="1" s="1"/>
  <c r="R430" i="1" s="1"/>
  <c r="P429" i="1"/>
  <c r="M429" i="1"/>
  <c r="J429" i="1"/>
  <c r="G429" i="1"/>
  <c r="Q429" i="1" s="1"/>
  <c r="R429" i="1" s="1"/>
  <c r="P428" i="1"/>
  <c r="M428" i="1"/>
  <c r="J428" i="1"/>
  <c r="G428" i="1"/>
  <c r="Q428" i="1" s="1"/>
  <c r="R428" i="1" s="1"/>
  <c r="P427" i="1"/>
  <c r="M427" i="1"/>
  <c r="J427" i="1"/>
  <c r="G427" i="1"/>
  <c r="Q427" i="1" s="1"/>
  <c r="R427" i="1" s="1"/>
  <c r="P426" i="1"/>
  <c r="M426" i="1"/>
  <c r="J426" i="1"/>
  <c r="G426" i="1"/>
  <c r="Q426" i="1" s="1"/>
  <c r="R426" i="1" s="1"/>
  <c r="P425" i="1"/>
  <c r="M425" i="1"/>
  <c r="J425" i="1"/>
  <c r="G425" i="1"/>
  <c r="Q425" i="1" s="1"/>
  <c r="R425" i="1" s="1"/>
  <c r="P424" i="1"/>
  <c r="M424" i="1"/>
  <c r="J424" i="1"/>
  <c r="G424" i="1"/>
  <c r="P423" i="1"/>
  <c r="M423" i="1"/>
  <c r="J423" i="1"/>
  <c r="G423" i="1"/>
  <c r="P422" i="1"/>
  <c r="M422" i="1"/>
  <c r="J422" i="1"/>
  <c r="G422" i="1"/>
  <c r="P421" i="1"/>
  <c r="M421" i="1"/>
  <c r="J421" i="1"/>
  <c r="G421" i="1"/>
  <c r="P420" i="1"/>
  <c r="M420" i="1"/>
  <c r="J420" i="1"/>
  <c r="G420" i="1"/>
  <c r="P419" i="1"/>
  <c r="M419" i="1"/>
  <c r="J419" i="1"/>
  <c r="G419" i="1"/>
  <c r="P418" i="1"/>
  <c r="M418" i="1"/>
  <c r="J418" i="1"/>
  <c r="G418" i="1"/>
  <c r="P417" i="1"/>
  <c r="M417" i="1"/>
  <c r="J417" i="1"/>
  <c r="G417" i="1"/>
  <c r="P416" i="1"/>
  <c r="M416" i="1"/>
  <c r="J416" i="1"/>
  <c r="G416" i="1"/>
  <c r="P415" i="1"/>
  <c r="M415" i="1"/>
  <c r="J415" i="1"/>
  <c r="G415" i="1"/>
  <c r="P414" i="1"/>
  <c r="M414" i="1"/>
  <c r="J414" i="1"/>
  <c r="G414" i="1"/>
  <c r="P413" i="1"/>
  <c r="M413" i="1"/>
  <c r="J413" i="1"/>
  <c r="G413" i="1"/>
  <c r="P412" i="1"/>
  <c r="M412" i="1"/>
  <c r="J412" i="1"/>
  <c r="G412" i="1"/>
  <c r="P411" i="1"/>
  <c r="M411" i="1"/>
  <c r="J411" i="1"/>
  <c r="G411" i="1"/>
  <c r="P410" i="1"/>
  <c r="M410" i="1"/>
  <c r="J410" i="1"/>
  <c r="G410" i="1"/>
  <c r="P404" i="1"/>
  <c r="M404" i="1"/>
  <c r="J404" i="1"/>
  <c r="G404" i="1"/>
  <c r="P403" i="1"/>
  <c r="M403" i="1"/>
  <c r="J403" i="1"/>
  <c r="G403" i="1"/>
  <c r="P402" i="1"/>
  <c r="M402" i="1"/>
  <c r="J402" i="1"/>
  <c r="G402" i="1"/>
  <c r="P401" i="1"/>
  <c r="M401" i="1"/>
  <c r="J401" i="1"/>
  <c r="G401" i="1"/>
  <c r="P400" i="1"/>
  <c r="M400" i="1"/>
  <c r="J400" i="1"/>
  <c r="G400" i="1"/>
  <c r="P399" i="1"/>
  <c r="M399" i="1"/>
  <c r="J399" i="1"/>
  <c r="G399" i="1"/>
  <c r="P398" i="1"/>
  <c r="M398" i="1"/>
  <c r="J398" i="1"/>
  <c r="G398" i="1"/>
  <c r="P397" i="1"/>
  <c r="M397" i="1"/>
  <c r="J397" i="1"/>
  <c r="G397" i="1"/>
  <c r="P396" i="1"/>
  <c r="M396" i="1"/>
  <c r="J396" i="1"/>
  <c r="G396" i="1"/>
  <c r="P395" i="1"/>
  <c r="M395" i="1"/>
  <c r="J395" i="1"/>
  <c r="G395" i="1"/>
  <c r="P394" i="1"/>
  <c r="M394" i="1"/>
  <c r="J394" i="1"/>
  <c r="G394" i="1"/>
  <c r="P393" i="1"/>
  <c r="M393" i="1"/>
  <c r="J393" i="1"/>
  <c r="G393" i="1"/>
  <c r="P392" i="1"/>
  <c r="M392" i="1"/>
  <c r="J392" i="1"/>
  <c r="G392" i="1"/>
  <c r="P391" i="1"/>
  <c r="M391" i="1"/>
  <c r="J391" i="1"/>
  <c r="G391" i="1"/>
  <c r="P390" i="1"/>
  <c r="M390" i="1"/>
  <c r="J390" i="1"/>
  <c r="G390" i="1"/>
  <c r="P389" i="1"/>
  <c r="M389" i="1"/>
  <c r="J389" i="1"/>
  <c r="G389" i="1"/>
  <c r="P388" i="1"/>
  <c r="M388" i="1"/>
  <c r="J388" i="1"/>
  <c r="G388" i="1"/>
  <c r="P387" i="1"/>
  <c r="M387" i="1"/>
  <c r="J387" i="1"/>
  <c r="G387" i="1"/>
  <c r="P386" i="1"/>
  <c r="M386" i="1"/>
  <c r="J386" i="1"/>
  <c r="G386" i="1"/>
  <c r="P385" i="1"/>
  <c r="M385" i="1"/>
  <c r="J385" i="1"/>
  <c r="G385" i="1"/>
  <c r="P384" i="1"/>
  <c r="M384" i="1"/>
  <c r="J384" i="1"/>
  <c r="G384" i="1"/>
  <c r="P383" i="1"/>
  <c r="M383" i="1"/>
  <c r="J383" i="1"/>
  <c r="G383" i="1"/>
  <c r="P382" i="1"/>
  <c r="M382" i="1"/>
  <c r="J382" i="1"/>
  <c r="G382" i="1"/>
  <c r="P381" i="1"/>
  <c r="M381" i="1"/>
  <c r="J381" i="1"/>
  <c r="G381" i="1"/>
  <c r="P380" i="1"/>
  <c r="M380" i="1"/>
  <c r="J380" i="1"/>
  <c r="G380" i="1"/>
  <c r="P379" i="1"/>
  <c r="M379" i="1"/>
  <c r="J379" i="1"/>
  <c r="G379" i="1"/>
  <c r="P378" i="1"/>
  <c r="M378" i="1"/>
  <c r="J378" i="1"/>
  <c r="G378" i="1"/>
  <c r="P377" i="1"/>
  <c r="M377" i="1"/>
  <c r="J377" i="1"/>
  <c r="G377" i="1"/>
  <c r="P376" i="1"/>
  <c r="M376" i="1"/>
  <c r="J376" i="1"/>
  <c r="G376" i="1"/>
  <c r="P375" i="1"/>
  <c r="M375" i="1"/>
  <c r="J375" i="1"/>
  <c r="G375" i="1"/>
  <c r="P374" i="1"/>
  <c r="M374" i="1"/>
  <c r="J374" i="1"/>
  <c r="G374" i="1"/>
  <c r="P373" i="1"/>
  <c r="M373" i="1"/>
  <c r="J373" i="1"/>
  <c r="G373" i="1"/>
  <c r="P372" i="1"/>
  <c r="M372" i="1"/>
  <c r="J372" i="1"/>
  <c r="G372" i="1"/>
  <c r="P371" i="1"/>
  <c r="M371" i="1"/>
  <c r="J371" i="1"/>
  <c r="G371" i="1"/>
  <c r="P370" i="1"/>
  <c r="M370" i="1"/>
  <c r="J370" i="1"/>
  <c r="G370" i="1"/>
  <c r="P369" i="1"/>
  <c r="M369" i="1"/>
  <c r="J369" i="1"/>
  <c r="G369" i="1"/>
  <c r="P368" i="1"/>
  <c r="M368" i="1"/>
  <c r="J368" i="1"/>
  <c r="G368" i="1"/>
  <c r="P367" i="1"/>
  <c r="M367" i="1"/>
  <c r="J367" i="1"/>
  <c r="G367" i="1"/>
  <c r="P366" i="1"/>
  <c r="M366" i="1"/>
  <c r="J366" i="1"/>
  <c r="G366" i="1"/>
  <c r="P365" i="1"/>
  <c r="M365" i="1"/>
  <c r="J365" i="1"/>
  <c r="G365" i="1"/>
  <c r="P364" i="1"/>
  <c r="M364" i="1"/>
  <c r="J364" i="1"/>
  <c r="G364" i="1"/>
  <c r="P363" i="1"/>
  <c r="M363" i="1"/>
  <c r="J363" i="1"/>
  <c r="G363" i="1"/>
  <c r="P362" i="1"/>
  <c r="M362" i="1"/>
  <c r="J362" i="1"/>
  <c r="G362" i="1"/>
  <c r="P361" i="1"/>
  <c r="M361" i="1"/>
  <c r="J361" i="1"/>
  <c r="G361" i="1"/>
  <c r="P360" i="1"/>
  <c r="M360" i="1"/>
  <c r="J360" i="1"/>
  <c r="G360" i="1"/>
  <c r="P359" i="1"/>
  <c r="M359" i="1"/>
  <c r="J359" i="1"/>
  <c r="G359" i="1"/>
  <c r="P358" i="1"/>
  <c r="M358" i="1"/>
  <c r="J358" i="1"/>
  <c r="G358" i="1"/>
  <c r="P357" i="1"/>
  <c r="M357" i="1"/>
  <c r="J357" i="1"/>
  <c r="G357" i="1"/>
  <c r="P356" i="1"/>
  <c r="M356" i="1"/>
  <c r="J356" i="1"/>
  <c r="G356" i="1"/>
  <c r="P355" i="1"/>
  <c r="M355" i="1"/>
  <c r="J355" i="1"/>
  <c r="G355" i="1"/>
  <c r="P354" i="1"/>
  <c r="M354" i="1"/>
  <c r="J354" i="1"/>
  <c r="G354" i="1"/>
  <c r="P353" i="1"/>
  <c r="M353" i="1"/>
  <c r="J353" i="1"/>
  <c r="G353" i="1"/>
  <c r="P352" i="1"/>
  <c r="M352" i="1"/>
  <c r="J352" i="1"/>
  <c r="G352" i="1"/>
  <c r="P351" i="1"/>
  <c r="M351" i="1"/>
  <c r="J351" i="1"/>
  <c r="G351" i="1"/>
  <c r="P350" i="1"/>
  <c r="M350" i="1"/>
  <c r="J350" i="1"/>
  <c r="G350" i="1"/>
  <c r="P349" i="1"/>
  <c r="M349" i="1"/>
  <c r="J349" i="1"/>
  <c r="G349" i="1"/>
  <c r="P343" i="1"/>
  <c r="J343" i="1"/>
  <c r="G343" i="1"/>
  <c r="P342" i="1"/>
  <c r="J342" i="1"/>
  <c r="G342" i="1"/>
  <c r="P341" i="1"/>
  <c r="J341" i="1"/>
  <c r="G341" i="1"/>
  <c r="P340" i="1"/>
  <c r="J340" i="1"/>
  <c r="G340" i="1"/>
  <c r="P339" i="1"/>
  <c r="J339" i="1"/>
  <c r="G339" i="1"/>
  <c r="P338" i="1"/>
  <c r="J338" i="1"/>
  <c r="G338" i="1"/>
  <c r="P337" i="1"/>
  <c r="J337" i="1"/>
  <c r="G337" i="1"/>
  <c r="P336" i="1"/>
  <c r="J336" i="1"/>
  <c r="G336" i="1"/>
  <c r="P335" i="1"/>
  <c r="J335" i="1"/>
  <c r="G335" i="1"/>
  <c r="P334" i="1"/>
  <c r="J334" i="1"/>
  <c r="G334" i="1"/>
  <c r="P333" i="1"/>
  <c r="J333" i="1"/>
  <c r="G333" i="1"/>
  <c r="P332" i="1"/>
  <c r="J332" i="1"/>
  <c r="G332" i="1"/>
  <c r="P331" i="1"/>
  <c r="J331" i="1"/>
  <c r="G331" i="1"/>
  <c r="P330" i="1"/>
  <c r="J330" i="1"/>
  <c r="G330" i="1"/>
  <c r="P329" i="1"/>
  <c r="J329" i="1"/>
  <c r="G329" i="1"/>
  <c r="P328" i="1"/>
  <c r="J328" i="1"/>
  <c r="G328" i="1"/>
  <c r="P327" i="1"/>
  <c r="J327" i="1"/>
  <c r="G327" i="1"/>
  <c r="P326" i="1"/>
  <c r="J326" i="1"/>
  <c r="G326" i="1"/>
  <c r="P325" i="1"/>
  <c r="J325" i="1"/>
  <c r="G325" i="1"/>
  <c r="P324" i="1"/>
  <c r="J324" i="1"/>
  <c r="G324" i="1"/>
  <c r="P323" i="1"/>
  <c r="J323" i="1"/>
  <c r="G323" i="1"/>
  <c r="P322" i="1"/>
  <c r="J322" i="1"/>
  <c r="G322" i="1"/>
  <c r="P321" i="1"/>
  <c r="J321" i="1"/>
  <c r="G321" i="1"/>
  <c r="P320" i="1"/>
  <c r="J320" i="1"/>
  <c r="G320" i="1"/>
  <c r="P319" i="1"/>
  <c r="J319" i="1"/>
  <c r="G319" i="1"/>
  <c r="P318" i="1"/>
  <c r="J318" i="1"/>
  <c r="G318" i="1"/>
  <c r="P317" i="1"/>
  <c r="J317" i="1"/>
  <c r="G317" i="1"/>
  <c r="P316" i="1"/>
  <c r="J316" i="1"/>
  <c r="G316" i="1"/>
  <c r="P315" i="1"/>
  <c r="J315" i="1"/>
  <c r="G315" i="1"/>
  <c r="P314" i="1"/>
  <c r="J314" i="1"/>
  <c r="G314" i="1"/>
  <c r="P313" i="1"/>
  <c r="M313" i="1"/>
  <c r="J313" i="1"/>
  <c r="G313" i="1"/>
  <c r="P312" i="1"/>
  <c r="M312" i="1"/>
  <c r="J312" i="1"/>
  <c r="G312" i="1"/>
  <c r="P311" i="1"/>
  <c r="M311" i="1"/>
  <c r="J311" i="1"/>
  <c r="G311" i="1"/>
  <c r="P310" i="1"/>
  <c r="M310" i="1"/>
  <c r="J310" i="1"/>
  <c r="G310" i="1"/>
  <c r="P309" i="1"/>
  <c r="M309" i="1"/>
  <c r="J309" i="1"/>
  <c r="G309" i="1"/>
  <c r="P308" i="1"/>
  <c r="M308" i="1"/>
  <c r="J308" i="1"/>
  <c r="G308" i="1"/>
  <c r="P307" i="1"/>
  <c r="M307" i="1"/>
  <c r="J307" i="1"/>
  <c r="G307" i="1"/>
  <c r="P306" i="1"/>
  <c r="M306" i="1"/>
  <c r="J306" i="1"/>
  <c r="G306" i="1"/>
  <c r="P305" i="1"/>
  <c r="M305" i="1"/>
  <c r="J305" i="1"/>
  <c r="G305" i="1"/>
  <c r="P304" i="1"/>
  <c r="M304" i="1"/>
  <c r="J304" i="1"/>
  <c r="G304" i="1"/>
  <c r="P303" i="1"/>
  <c r="M303" i="1"/>
  <c r="J303" i="1"/>
  <c r="G303" i="1"/>
  <c r="P302" i="1"/>
  <c r="M302" i="1"/>
  <c r="J302" i="1"/>
  <c r="G302" i="1"/>
  <c r="P301" i="1"/>
  <c r="M301" i="1"/>
  <c r="J301" i="1"/>
  <c r="G301" i="1"/>
  <c r="P300" i="1"/>
  <c r="M300" i="1"/>
  <c r="J300" i="1"/>
  <c r="G300" i="1"/>
  <c r="P299" i="1"/>
  <c r="M299" i="1"/>
  <c r="J299" i="1"/>
  <c r="G299" i="1"/>
  <c r="P298" i="1"/>
  <c r="M298" i="1"/>
  <c r="J298" i="1"/>
  <c r="G298" i="1"/>
  <c r="P297" i="1"/>
  <c r="M297" i="1"/>
  <c r="J297" i="1"/>
  <c r="G297" i="1"/>
  <c r="P296" i="1"/>
  <c r="M296" i="1"/>
  <c r="J296" i="1"/>
  <c r="G296" i="1"/>
  <c r="P295" i="1"/>
  <c r="M295" i="1"/>
  <c r="J295" i="1"/>
  <c r="G295" i="1"/>
  <c r="P294" i="1"/>
  <c r="M294" i="1"/>
  <c r="J294" i="1"/>
  <c r="G294" i="1"/>
  <c r="P293" i="1"/>
  <c r="M293" i="1"/>
  <c r="J293" i="1"/>
  <c r="G293" i="1"/>
  <c r="P292" i="1"/>
  <c r="M292" i="1"/>
  <c r="J292" i="1"/>
  <c r="G292" i="1"/>
  <c r="P291" i="1"/>
  <c r="M291" i="1"/>
  <c r="J291" i="1"/>
  <c r="G291" i="1"/>
  <c r="P290" i="1"/>
  <c r="M290" i="1"/>
  <c r="J290" i="1"/>
  <c r="G290" i="1"/>
  <c r="P289" i="1"/>
  <c r="M289" i="1"/>
  <c r="J289" i="1"/>
  <c r="G289" i="1"/>
  <c r="P288" i="1"/>
  <c r="M288" i="1"/>
  <c r="J288" i="1"/>
  <c r="G288" i="1"/>
  <c r="P287" i="1"/>
  <c r="M287" i="1"/>
  <c r="J287" i="1"/>
  <c r="G287" i="1"/>
  <c r="P286" i="1"/>
  <c r="M286" i="1"/>
  <c r="J286" i="1"/>
  <c r="G286" i="1"/>
  <c r="P285" i="1"/>
  <c r="M285" i="1"/>
  <c r="J285" i="1"/>
  <c r="G285" i="1"/>
  <c r="P279" i="1"/>
  <c r="J279" i="1"/>
  <c r="G279" i="1"/>
  <c r="P278" i="1"/>
  <c r="J278" i="1"/>
  <c r="G278" i="1"/>
  <c r="P277" i="1"/>
  <c r="J277" i="1"/>
  <c r="G277" i="1"/>
  <c r="J276" i="1"/>
  <c r="G276" i="1"/>
  <c r="P275" i="1"/>
  <c r="J275" i="1"/>
  <c r="G275" i="1"/>
  <c r="P274" i="1"/>
  <c r="J274" i="1"/>
  <c r="G274" i="1"/>
  <c r="P273" i="1"/>
  <c r="J273" i="1"/>
  <c r="G273" i="1"/>
  <c r="P272" i="1"/>
  <c r="J272" i="1"/>
  <c r="G272" i="1"/>
  <c r="P271" i="1"/>
  <c r="J271" i="1"/>
  <c r="G271" i="1"/>
  <c r="P270" i="1"/>
  <c r="J270" i="1"/>
  <c r="G270" i="1"/>
  <c r="P269" i="1"/>
  <c r="J269" i="1"/>
  <c r="G269" i="1"/>
  <c r="P268" i="1"/>
  <c r="J268" i="1"/>
  <c r="G268" i="1"/>
  <c r="P267" i="1"/>
  <c r="J267" i="1"/>
  <c r="G267" i="1"/>
  <c r="P266" i="1"/>
  <c r="J266" i="1"/>
  <c r="G266" i="1"/>
  <c r="P265" i="1"/>
  <c r="J265" i="1"/>
  <c r="G265" i="1"/>
  <c r="P264" i="1"/>
  <c r="J264" i="1"/>
  <c r="G264" i="1"/>
  <c r="P263" i="1"/>
  <c r="J263" i="1"/>
  <c r="G263" i="1"/>
  <c r="P262" i="1"/>
  <c r="J262" i="1"/>
  <c r="G262" i="1"/>
  <c r="P261" i="1"/>
  <c r="J261" i="1"/>
  <c r="G261" i="1"/>
  <c r="P260" i="1"/>
  <c r="J260" i="1"/>
  <c r="G260" i="1"/>
  <c r="P259" i="1"/>
  <c r="J259" i="1"/>
  <c r="G259" i="1"/>
  <c r="P258" i="1"/>
  <c r="J258" i="1"/>
  <c r="G258" i="1"/>
  <c r="P257" i="1"/>
  <c r="J257" i="1"/>
  <c r="G257" i="1"/>
  <c r="P256" i="1"/>
  <c r="J256" i="1"/>
  <c r="G256" i="1"/>
  <c r="P255" i="1"/>
  <c r="J255" i="1"/>
  <c r="G255" i="1"/>
  <c r="P254" i="1"/>
  <c r="J254" i="1"/>
  <c r="G254" i="1"/>
  <c r="P253" i="1"/>
  <c r="J253" i="1"/>
  <c r="G253" i="1"/>
  <c r="P252" i="1"/>
  <c r="J252" i="1"/>
  <c r="G252" i="1"/>
  <c r="P251" i="1"/>
  <c r="J251" i="1"/>
  <c r="G251" i="1"/>
  <c r="P250" i="1"/>
  <c r="M250" i="1"/>
  <c r="J250" i="1"/>
  <c r="G250" i="1"/>
  <c r="P249" i="1"/>
  <c r="M249" i="1"/>
  <c r="J249" i="1"/>
  <c r="G249" i="1"/>
  <c r="P248" i="1"/>
  <c r="M248" i="1"/>
  <c r="J248" i="1"/>
  <c r="G248" i="1"/>
  <c r="P247" i="1"/>
  <c r="M247" i="1"/>
  <c r="J247" i="1"/>
  <c r="G247" i="1"/>
  <c r="P246" i="1"/>
  <c r="M246" i="1"/>
  <c r="J246" i="1"/>
  <c r="G246" i="1"/>
  <c r="P245" i="1"/>
  <c r="M245" i="1"/>
  <c r="J245" i="1"/>
  <c r="G245" i="1"/>
  <c r="P244" i="1"/>
  <c r="M244" i="1"/>
  <c r="J244" i="1"/>
  <c r="G244" i="1"/>
  <c r="P243" i="1"/>
  <c r="M243" i="1"/>
  <c r="J243" i="1"/>
  <c r="G243" i="1"/>
  <c r="P242" i="1"/>
  <c r="M242" i="1"/>
  <c r="J242" i="1"/>
  <c r="G242" i="1"/>
  <c r="P241" i="1"/>
  <c r="M241" i="1"/>
  <c r="J241" i="1"/>
  <c r="G241" i="1"/>
  <c r="P240" i="1"/>
  <c r="M240" i="1"/>
  <c r="J240" i="1"/>
  <c r="G240" i="1"/>
  <c r="P239" i="1"/>
  <c r="M239" i="1"/>
  <c r="J239" i="1"/>
  <c r="G239" i="1"/>
  <c r="P238" i="1"/>
  <c r="M238" i="1"/>
  <c r="J238" i="1"/>
  <c r="G238" i="1"/>
  <c r="P237" i="1"/>
  <c r="M237" i="1"/>
  <c r="J237" i="1"/>
  <c r="G237" i="1"/>
  <c r="P236" i="1"/>
  <c r="M236" i="1"/>
  <c r="J236" i="1"/>
  <c r="G236" i="1"/>
  <c r="P235" i="1"/>
  <c r="M235" i="1"/>
  <c r="J235" i="1"/>
  <c r="G235" i="1"/>
  <c r="P234" i="1"/>
  <c r="M234" i="1"/>
  <c r="J234" i="1"/>
  <c r="G234" i="1"/>
  <c r="P233" i="1"/>
  <c r="M233" i="1"/>
  <c r="J233" i="1"/>
  <c r="G233" i="1"/>
  <c r="P232" i="1"/>
  <c r="M232" i="1"/>
  <c r="J232" i="1"/>
  <c r="G232" i="1"/>
  <c r="P231" i="1"/>
  <c r="M231" i="1"/>
  <c r="J231" i="1"/>
  <c r="G231" i="1"/>
  <c r="P230" i="1"/>
  <c r="M230" i="1"/>
  <c r="J230" i="1"/>
  <c r="G230" i="1"/>
  <c r="P229" i="1"/>
  <c r="M229" i="1"/>
  <c r="J229" i="1"/>
  <c r="G229" i="1"/>
  <c r="P228" i="1"/>
  <c r="M228" i="1"/>
  <c r="J228" i="1"/>
  <c r="G228" i="1"/>
  <c r="P227" i="1"/>
  <c r="M227" i="1"/>
  <c r="J227" i="1"/>
  <c r="G227" i="1"/>
  <c r="P226" i="1"/>
  <c r="M226" i="1"/>
  <c r="J226" i="1"/>
  <c r="G226" i="1"/>
  <c r="P225" i="1"/>
  <c r="M225" i="1"/>
  <c r="J225" i="1"/>
  <c r="G225" i="1"/>
  <c r="P224" i="1"/>
  <c r="M224" i="1"/>
  <c r="J224" i="1"/>
  <c r="G224" i="1"/>
  <c r="P223" i="1"/>
  <c r="M223" i="1"/>
  <c r="J223" i="1"/>
  <c r="G223" i="1"/>
  <c r="P222" i="1"/>
  <c r="M222" i="1"/>
  <c r="J222" i="1"/>
  <c r="G222" i="1"/>
  <c r="P216" i="1"/>
  <c r="J216" i="1"/>
  <c r="G216" i="1"/>
  <c r="P215" i="1"/>
  <c r="J215" i="1"/>
  <c r="G215" i="1"/>
  <c r="P214" i="1"/>
  <c r="J214" i="1"/>
  <c r="G214" i="1"/>
  <c r="P213" i="1"/>
  <c r="J213" i="1"/>
  <c r="G213" i="1"/>
  <c r="P212" i="1"/>
  <c r="J212" i="1"/>
  <c r="G212" i="1"/>
  <c r="P211" i="1"/>
  <c r="J211" i="1"/>
  <c r="G211" i="1"/>
  <c r="P210" i="1"/>
  <c r="J210" i="1"/>
  <c r="G210" i="1"/>
  <c r="P209" i="1"/>
  <c r="J209" i="1"/>
  <c r="G209" i="1"/>
  <c r="P208" i="1"/>
  <c r="J208" i="1"/>
  <c r="G208" i="1"/>
  <c r="P207" i="1"/>
  <c r="J207" i="1"/>
  <c r="G207" i="1"/>
  <c r="P206" i="1"/>
  <c r="J206" i="1"/>
  <c r="G206" i="1"/>
  <c r="P205" i="1"/>
  <c r="J205" i="1"/>
  <c r="G205" i="1"/>
  <c r="P204" i="1"/>
  <c r="J204" i="1"/>
  <c r="G204" i="1"/>
  <c r="P203" i="1"/>
  <c r="J203" i="1"/>
  <c r="G203" i="1"/>
  <c r="P202" i="1"/>
  <c r="J202" i="1"/>
  <c r="G202" i="1"/>
  <c r="P201" i="1"/>
  <c r="J201" i="1"/>
  <c r="G201" i="1"/>
  <c r="P200" i="1"/>
  <c r="J200" i="1"/>
  <c r="G200" i="1"/>
  <c r="P199" i="1"/>
  <c r="J199" i="1"/>
  <c r="G199" i="1"/>
  <c r="P198" i="1"/>
  <c r="J198" i="1"/>
  <c r="G198" i="1"/>
  <c r="P197" i="1"/>
  <c r="J197" i="1"/>
  <c r="G197" i="1"/>
  <c r="P196" i="1"/>
  <c r="J196" i="1"/>
  <c r="G196" i="1"/>
  <c r="P195" i="1"/>
  <c r="J195" i="1"/>
  <c r="G195" i="1"/>
  <c r="P194" i="1"/>
  <c r="J194" i="1"/>
  <c r="G194" i="1"/>
  <c r="P193" i="1"/>
  <c r="J193" i="1"/>
  <c r="G193" i="1"/>
  <c r="P192" i="1"/>
  <c r="J192" i="1"/>
  <c r="G192" i="1"/>
  <c r="P191" i="1"/>
  <c r="J191" i="1"/>
  <c r="G191" i="1"/>
  <c r="P190" i="1"/>
  <c r="J190" i="1"/>
  <c r="G190" i="1"/>
  <c r="P189" i="1"/>
  <c r="J189" i="1"/>
  <c r="G189" i="1"/>
  <c r="P188" i="1"/>
  <c r="J188" i="1"/>
  <c r="G188" i="1"/>
  <c r="P187" i="1"/>
  <c r="M187" i="1"/>
  <c r="J187" i="1"/>
  <c r="G187" i="1"/>
  <c r="P186" i="1"/>
  <c r="M186" i="1"/>
  <c r="J186" i="1"/>
  <c r="G186" i="1"/>
  <c r="P185" i="1"/>
  <c r="M185" i="1"/>
  <c r="J185" i="1"/>
  <c r="G185" i="1"/>
  <c r="P184" i="1"/>
  <c r="M184" i="1"/>
  <c r="J184" i="1"/>
  <c r="G184" i="1"/>
  <c r="P183" i="1"/>
  <c r="M183" i="1"/>
  <c r="J183" i="1"/>
  <c r="G183" i="1"/>
  <c r="P182" i="1"/>
  <c r="M182" i="1"/>
  <c r="J182" i="1"/>
  <c r="G182" i="1"/>
  <c r="P181" i="1"/>
  <c r="M181" i="1"/>
  <c r="J181" i="1"/>
  <c r="G181" i="1"/>
  <c r="P180" i="1"/>
  <c r="M180" i="1"/>
  <c r="J180" i="1"/>
  <c r="G180" i="1"/>
  <c r="P179" i="1"/>
  <c r="M179" i="1"/>
  <c r="J179" i="1"/>
  <c r="G179" i="1"/>
  <c r="P178" i="1"/>
  <c r="M178" i="1"/>
  <c r="J178" i="1"/>
  <c r="G178" i="1"/>
  <c r="P177" i="1"/>
  <c r="M177" i="1"/>
  <c r="J177" i="1"/>
  <c r="G177" i="1"/>
  <c r="P176" i="1"/>
  <c r="M176" i="1"/>
  <c r="J176" i="1"/>
  <c r="G176" i="1"/>
  <c r="P175" i="1"/>
  <c r="M175" i="1"/>
  <c r="J175" i="1"/>
  <c r="G175" i="1"/>
  <c r="P174" i="1"/>
  <c r="M174" i="1"/>
  <c r="J174" i="1"/>
  <c r="G174" i="1"/>
  <c r="P173" i="1"/>
  <c r="M173" i="1"/>
  <c r="J173" i="1"/>
  <c r="G173" i="1"/>
  <c r="P172" i="1"/>
  <c r="M172" i="1"/>
  <c r="J172" i="1"/>
  <c r="G172" i="1"/>
  <c r="P171" i="1"/>
  <c r="M171" i="1"/>
  <c r="J171" i="1"/>
  <c r="G171" i="1"/>
  <c r="P170" i="1"/>
  <c r="M170" i="1"/>
  <c r="J170" i="1"/>
  <c r="G170" i="1"/>
  <c r="P169" i="1"/>
  <c r="M169" i="1"/>
  <c r="J169" i="1"/>
  <c r="G169" i="1"/>
  <c r="P168" i="1"/>
  <c r="M168" i="1"/>
  <c r="J168" i="1"/>
  <c r="G168" i="1"/>
  <c r="P167" i="1"/>
  <c r="M167" i="1"/>
  <c r="J167" i="1"/>
  <c r="G167" i="1"/>
  <c r="P166" i="1"/>
  <c r="M166" i="1"/>
  <c r="J166" i="1"/>
  <c r="G166" i="1"/>
  <c r="P165" i="1"/>
  <c r="M165" i="1"/>
  <c r="J165" i="1"/>
  <c r="G165" i="1"/>
  <c r="P164" i="1"/>
  <c r="M164" i="1"/>
  <c r="J164" i="1"/>
  <c r="G164" i="1"/>
  <c r="P163" i="1"/>
  <c r="M163" i="1"/>
  <c r="J163" i="1"/>
  <c r="G163" i="1"/>
  <c r="P162" i="1"/>
  <c r="M162" i="1"/>
  <c r="J162" i="1"/>
  <c r="G162" i="1"/>
  <c r="P161" i="1"/>
  <c r="M161" i="1"/>
  <c r="J161" i="1"/>
  <c r="G161" i="1"/>
  <c r="P160" i="1"/>
  <c r="M160" i="1"/>
  <c r="J160" i="1"/>
  <c r="G160" i="1"/>
  <c r="P159" i="1"/>
  <c r="M159" i="1"/>
  <c r="J159" i="1"/>
  <c r="G159" i="1"/>
  <c r="P153" i="1"/>
  <c r="J153" i="1"/>
  <c r="G153" i="1"/>
  <c r="P152" i="1"/>
  <c r="J152" i="1"/>
  <c r="G152" i="1"/>
  <c r="P151" i="1"/>
  <c r="J151" i="1"/>
  <c r="G151" i="1"/>
  <c r="P150" i="1"/>
  <c r="J150" i="1"/>
  <c r="G150" i="1"/>
  <c r="P149" i="1"/>
  <c r="J149" i="1"/>
  <c r="G149" i="1"/>
  <c r="P148" i="1"/>
  <c r="J148" i="1"/>
  <c r="G148" i="1"/>
  <c r="P147" i="1"/>
  <c r="J147" i="1"/>
  <c r="G147" i="1"/>
  <c r="P146" i="1"/>
  <c r="J146" i="1"/>
  <c r="G146" i="1"/>
  <c r="P145" i="1"/>
  <c r="J145" i="1"/>
  <c r="G145" i="1"/>
  <c r="P144" i="1"/>
  <c r="J144" i="1"/>
  <c r="G144" i="1"/>
  <c r="P143" i="1"/>
  <c r="J143" i="1"/>
  <c r="G143" i="1"/>
  <c r="P142" i="1"/>
  <c r="J142" i="1"/>
  <c r="G142" i="1"/>
  <c r="P141" i="1"/>
  <c r="J141" i="1"/>
  <c r="G141" i="1"/>
  <c r="P140" i="1"/>
  <c r="J140" i="1"/>
  <c r="G140" i="1"/>
  <c r="P139" i="1"/>
  <c r="J139" i="1"/>
  <c r="G139" i="1"/>
  <c r="P138" i="1"/>
  <c r="J138" i="1"/>
  <c r="G138" i="1"/>
  <c r="P137" i="1"/>
  <c r="J137" i="1"/>
  <c r="G137" i="1"/>
  <c r="P136" i="1"/>
  <c r="J136" i="1"/>
  <c r="G136" i="1"/>
  <c r="P135" i="1"/>
  <c r="J135" i="1"/>
  <c r="G135" i="1"/>
  <c r="P134" i="1"/>
  <c r="J134" i="1"/>
  <c r="G134" i="1"/>
  <c r="P133" i="1"/>
  <c r="J133" i="1"/>
  <c r="G133" i="1"/>
  <c r="P132" i="1"/>
  <c r="J132" i="1"/>
  <c r="G132" i="1"/>
  <c r="P131" i="1"/>
  <c r="J131" i="1"/>
  <c r="G131" i="1"/>
  <c r="P130" i="1"/>
  <c r="J130" i="1"/>
  <c r="G130" i="1"/>
  <c r="P129" i="1"/>
  <c r="J129" i="1"/>
  <c r="G129" i="1"/>
  <c r="P128" i="1"/>
  <c r="J128" i="1"/>
  <c r="G128" i="1"/>
  <c r="P127" i="1"/>
  <c r="J127" i="1"/>
  <c r="G127" i="1"/>
  <c r="P126" i="1"/>
  <c r="M126" i="1"/>
  <c r="J126" i="1"/>
  <c r="G126" i="1"/>
  <c r="P125" i="1"/>
  <c r="M125" i="1"/>
  <c r="J125" i="1"/>
  <c r="G125" i="1"/>
  <c r="P124" i="1"/>
  <c r="M124" i="1"/>
  <c r="J124" i="1"/>
  <c r="G124" i="1"/>
  <c r="P123" i="1"/>
  <c r="M123" i="1"/>
  <c r="J123" i="1"/>
  <c r="G123" i="1"/>
  <c r="P122" i="1"/>
  <c r="M122" i="1"/>
  <c r="J122" i="1"/>
  <c r="G122" i="1"/>
  <c r="P121" i="1"/>
  <c r="M121" i="1"/>
  <c r="J121" i="1"/>
  <c r="G121" i="1"/>
  <c r="P120" i="1"/>
  <c r="M120" i="1"/>
  <c r="J120" i="1"/>
  <c r="G120" i="1"/>
  <c r="P119" i="1"/>
  <c r="M119" i="1"/>
  <c r="J119" i="1"/>
  <c r="G119" i="1"/>
  <c r="P118" i="1"/>
  <c r="M118" i="1"/>
  <c r="J118" i="1"/>
  <c r="G118" i="1"/>
  <c r="P117" i="1"/>
  <c r="M117" i="1"/>
  <c r="J117" i="1"/>
  <c r="G117" i="1"/>
  <c r="P116" i="1"/>
  <c r="M116" i="1"/>
  <c r="J116" i="1"/>
  <c r="G116" i="1"/>
  <c r="P115" i="1"/>
  <c r="M115" i="1"/>
  <c r="J115" i="1"/>
  <c r="G115" i="1"/>
  <c r="P114" i="1"/>
  <c r="M114" i="1"/>
  <c r="J114" i="1"/>
  <c r="G114" i="1"/>
  <c r="P113" i="1"/>
  <c r="M113" i="1"/>
  <c r="J113" i="1"/>
  <c r="G113" i="1"/>
  <c r="P112" i="1"/>
  <c r="M112" i="1"/>
  <c r="J112" i="1"/>
  <c r="G112" i="1"/>
  <c r="P111" i="1"/>
  <c r="M111" i="1"/>
  <c r="J111" i="1"/>
  <c r="G111" i="1"/>
  <c r="P110" i="1"/>
  <c r="M110" i="1"/>
  <c r="J110" i="1"/>
  <c r="G110" i="1"/>
  <c r="P109" i="1"/>
  <c r="M109" i="1"/>
  <c r="J109" i="1"/>
  <c r="G109" i="1"/>
  <c r="P108" i="1"/>
  <c r="M108" i="1"/>
  <c r="J108" i="1"/>
  <c r="G108" i="1"/>
  <c r="P107" i="1"/>
  <c r="M107" i="1"/>
  <c r="J107" i="1"/>
  <c r="G107" i="1"/>
  <c r="P106" i="1"/>
  <c r="M106" i="1"/>
  <c r="J106" i="1"/>
  <c r="G106" i="1"/>
  <c r="P105" i="1"/>
  <c r="M105" i="1"/>
  <c r="J105" i="1"/>
  <c r="G105" i="1"/>
  <c r="P104" i="1"/>
  <c r="M104" i="1"/>
  <c r="J104" i="1"/>
  <c r="G104" i="1"/>
  <c r="P103" i="1"/>
  <c r="M103" i="1"/>
  <c r="J103" i="1"/>
  <c r="G103" i="1"/>
  <c r="P102" i="1"/>
  <c r="M102" i="1"/>
  <c r="J102" i="1"/>
  <c r="G102" i="1"/>
  <c r="P101" i="1"/>
  <c r="M101" i="1"/>
  <c r="J101" i="1"/>
  <c r="G101" i="1"/>
  <c r="P100" i="1"/>
  <c r="M100" i="1"/>
  <c r="J100" i="1"/>
  <c r="G100" i="1"/>
  <c r="P99" i="1"/>
  <c r="M99" i="1"/>
  <c r="J99" i="1"/>
  <c r="G99" i="1"/>
  <c r="P98" i="1"/>
  <c r="M98" i="1"/>
  <c r="J98" i="1"/>
  <c r="G98" i="1"/>
  <c r="P92" i="1"/>
  <c r="M92" i="1"/>
  <c r="J92" i="1"/>
  <c r="G92" i="1"/>
  <c r="P91" i="1"/>
  <c r="M91" i="1"/>
  <c r="J91" i="1"/>
  <c r="G91" i="1"/>
  <c r="P90" i="1"/>
  <c r="M90" i="1"/>
  <c r="J90" i="1"/>
  <c r="G90" i="1"/>
  <c r="P89" i="1"/>
  <c r="M89" i="1"/>
  <c r="J89" i="1"/>
  <c r="G89" i="1"/>
  <c r="P88" i="1"/>
  <c r="M88" i="1"/>
  <c r="J88" i="1"/>
  <c r="G88" i="1"/>
  <c r="P87" i="1"/>
  <c r="M87" i="1"/>
  <c r="J87" i="1"/>
  <c r="G87" i="1"/>
  <c r="P86" i="1"/>
  <c r="M86" i="1"/>
  <c r="J86" i="1"/>
  <c r="G86" i="1"/>
  <c r="P85" i="1"/>
  <c r="M85" i="1"/>
  <c r="J85" i="1"/>
  <c r="G85" i="1"/>
  <c r="P84" i="1"/>
  <c r="M84" i="1"/>
  <c r="J84" i="1"/>
  <c r="G84" i="1"/>
  <c r="P83" i="1"/>
  <c r="M83" i="1"/>
  <c r="J83" i="1"/>
  <c r="G83" i="1"/>
  <c r="Q83" i="1" s="1"/>
  <c r="R83" i="1" s="1"/>
  <c r="P82" i="1"/>
  <c r="M82" i="1"/>
  <c r="J82" i="1"/>
  <c r="G82" i="1"/>
  <c r="Q82" i="1" s="1"/>
  <c r="R82" i="1" s="1"/>
  <c r="P81" i="1"/>
  <c r="M81" i="1"/>
  <c r="J81" i="1"/>
  <c r="G81" i="1"/>
  <c r="Q81" i="1" s="1"/>
  <c r="R81" i="1" s="1"/>
  <c r="P80" i="1"/>
  <c r="M80" i="1"/>
  <c r="J80" i="1"/>
  <c r="G80" i="1"/>
  <c r="Q80" i="1" s="1"/>
  <c r="R80" i="1" s="1"/>
  <c r="P79" i="1"/>
  <c r="M79" i="1"/>
  <c r="J79" i="1"/>
  <c r="G79" i="1"/>
  <c r="Q79" i="1" s="1"/>
  <c r="R79" i="1" s="1"/>
  <c r="P78" i="1"/>
  <c r="M78" i="1"/>
  <c r="J78" i="1"/>
  <c r="G78" i="1"/>
  <c r="Q78" i="1" s="1"/>
  <c r="R78" i="1" s="1"/>
  <c r="P77" i="1"/>
  <c r="M77" i="1"/>
  <c r="J77" i="1"/>
  <c r="G77" i="1"/>
  <c r="Q77" i="1" s="1"/>
  <c r="R77" i="1" s="1"/>
  <c r="P76" i="1"/>
  <c r="M76" i="1"/>
  <c r="J76" i="1"/>
  <c r="G76" i="1"/>
  <c r="Q76" i="1" s="1"/>
  <c r="R76" i="1" s="1"/>
  <c r="P75" i="1"/>
  <c r="M75" i="1"/>
  <c r="J75" i="1"/>
  <c r="G75" i="1"/>
  <c r="Q75" i="1" s="1"/>
  <c r="R75" i="1" s="1"/>
  <c r="P74" i="1"/>
  <c r="M74" i="1"/>
  <c r="J74" i="1"/>
  <c r="G74" i="1"/>
  <c r="Q74" i="1" s="1"/>
  <c r="R74" i="1" s="1"/>
  <c r="P73" i="1"/>
  <c r="M73" i="1"/>
  <c r="J73" i="1"/>
  <c r="G73" i="1"/>
  <c r="Q73" i="1" s="1"/>
  <c r="R73" i="1" s="1"/>
  <c r="P72" i="1"/>
  <c r="M72" i="1"/>
  <c r="J72" i="1"/>
  <c r="G72" i="1"/>
  <c r="Q72" i="1" s="1"/>
  <c r="R72" i="1" s="1"/>
  <c r="P71" i="1"/>
  <c r="M71" i="1"/>
  <c r="J71" i="1"/>
  <c r="G71" i="1"/>
  <c r="Q71" i="1" s="1"/>
  <c r="R71" i="1" s="1"/>
  <c r="P70" i="1"/>
  <c r="M70" i="1"/>
  <c r="J70" i="1"/>
  <c r="G70" i="1"/>
  <c r="Q70" i="1" s="1"/>
  <c r="R70" i="1" s="1"/>
  <c r="P69" i="1"/>
  <c r="M69" i="1"/>
  <c r="J69" i="1"/>
  <c r="G69" i="1"/>
  <c r="Q69" i="1" s="1"/>
  <c r="R69" i="1" s="1"/>
  <c r="P68" i="1"/>
  <c r="M68" i="1"/>
  <c r="J68" i="1"/>
  <c r="G68" i="1"/>
  <c r="Q68" i="1" s="1"/>
  <c r="R68" i="1" s="1"/>
  <c r="P67" i="1"/>
  <c r="M67" i="1"/>
  <c r="J67" i="1"/>
  <c r="G67" i="1"/>
  <c r="Q67" i="1" s="1"/>
  <c r="R67" i="1" s="1"/>
  <c r="P66" i="1"/>
  <c r="M66" i="1"/>
  <c r="J66" i="1"/>
  <c r="G66" i="1"/>
  <c r="Q66" i="1" s="1"/>
  <c r="R66" i="1" s="1"/>
  <c r="P65" i="1"/>
  <c r="M65" i="1"/>
  <c r="J65" i="1"/>
  <c r="G65" i="1"/>
  <c r="Q65" i="1" s="1"/>
  <c r="R65" i="1" s="1"/>
  <c r="P64" i="1"/>
  <c r="M64" i="1"/>
  <c r="J64" i="1"/>
  <c r="G64" i="1"/>
  <c r="Q64" i="1" s="1"/>
  <c r="R64" i="1" s="1"/>
  <c r="P58" i="1"/>
  <c r="M58" i="1"/>
  <c r="J58" i="1"/>
  <c r="G58" i="1"/>
  <c r="Q58" i="1" s="1"/>
  <c r="R58" i="1" s="1"/>
  <c r="P57" i="1"/>
  <c r="M57" i="1"/>
  <c r="J57" i="1"/>
  <c r="G57" i="1"/>
  <c r="Q57" i="1" s="1"/>
  <c r="R57" i="1" s="1"/>
  <c r="P56" i="1"/>
  <c r="M56" i="1"/>
  <c r="J56" i="1"/>
  <c r="G56" i="1"/>
  <c r="Q56" i="1" s="1"/>
  <c r="R56" i="1" s="1"/>
  <c r="P55" i="1"/>
  <c r="M55" i="1"/>
  <c r="J55" i="1"/>
  <c r="G55" i="1"/>
  <c r="Q55" i="1" s="1"/>
  <c r="R55" i="1" s="1"/>
  <c r="P54" i="1"/>
  <c r="M54" i="1"/>
  <c r="J54" i="1"/>
  <c r="G54" i="1"/>
  <c r="Q54" i="1" s="1"/>
  <c r="R54" i="1" s="1"/>
  <c r="P53" i="1"/>
  <c r="M53" i="1"/>
  <c r="J53" i="1"/>
  <c r="G53" i="1"/>
  <c r="Q53" i="1" s="1"/>
  <c r="R53" i="1" s="1"/>
  <c r="P52" i="1"/>
  <c r="M52" i="1"/>
  <c r="J52" i="1"/>
  <c r="G52" i="1"/>
  <c r="Q52" i="1" s="1"/>
  <c r="R52" i="1" s="1"/>
  <c r="P51" i="1"/>
  <c r="M51" i="1"/>
  <c r="J51" i="1"/>
  <c r="G51" i="1"/>
  <c r="Q51" i="1" s="1"/>
  <c r="R51" i="1" s="1"/>
  <c r="P50" i="1"/>
  <c r="M50" i="1"/>
  <c r="J50" i="1"/>
  <c r="G50" i="1"/>
  <c r="P49" i="1"/>
  <c r="M49" i="1"/>
  <c r="J49" i="1"/>
  <c r="G49" i="1"/>
  <c r="Q49" i="1" s="1"/>
  <c r="R49" i="1" s="1"/>
  <c r="P48" i="1"/>
  <c r="M48" i="1"/>
  <c r="J48" i="1"/>
  <c r="G48" i="1"/>
  <c r="Q48" i="1" s="1"/>
  <c r="R48" i="1" s="1"/>
  <c r="P47" i="1"/>
  <c r="J47" i="1"/>
  <c r="Q47" i="1" s="1"/>
  <c r="G47" i="1"/>
  <c r="P46" i="1"/>
  <c r="M46" i="1"/>
  <c r="J46" i="1"/>
  <c r="G46" i="1"/>
  <c r="P45" i="1"/>
  <c r="M45" i="1"/>
  <c r="J45" i="1"/>
  <c r="G45" i="1"/>
  <c r="P44" i="1"/>
  <c r="M44" i="1"/>
  <c r="J44" i="1"/>
  <c r="G44" i="1"/>
  <c r="P43" i="1"/>
  <c r="M43" i="1"/>
  <c r="J43" i="1"/>
  <c r="Q43" i="1" s="1"/>
  <c r="P42" i="1"/>
  <c r="M42" i="1"/>
  <c r="J42" i="1"/>
  <c r="G42" i="1"/>
  <c r="Q42" i="1" s="1"/>
  <c r="R42" i="1" s="1"/>
  <c r="P41" i="1"/>
  <c r="M41" i="1"/>
  <c r="J41" i="1"/>
  <c r="G41" i="1"/>
  <c r="Q41" i="1" s="1"/>
  <c r="R41" i="1" s="1"/>
  <c r="P40" i="1"/>
  <c r="M40" i="1"/>
  <c r="J40" i="1"/>
  <c r="G40" i="1"/>
  <c r="Q40" i="1" s="1"/>
  <c r="R40" i="1" s="1"/>
  <c r="P39" i="1"/>
  <c r="M39" i="1"/>
  <c r="J39" i="1"/>
  <c r="G39" i="1"/>
  <c r="Q39" i="1" s="1"/>
  <c r="R39" i="1" s="1"/>
  <c r="P38" i="1"/>
  <c r="M38" i="1"/>
  <c r="J38" i="1"/>
  <c r="G38" i="1"/>
  <c r="Q38" i="1" s="1"/>
  <c r="R38" i="1" s="1"/>
  <c r="P37" i="1"/>
  <c r="M37" i="1"/>
  <c r="J37" i="1"/>
  <c r="G37" i="1"/>
  <c r="Q37" i="1" s="1"/>
  <c r="R37" i="1" s="1"/>
  <c r="P36" i="1"/>
  <c r="M36" i="1"/>
  <c r="J36" i="1"/>
  <c r="G36" i="1"/>
  <c r="Q36" i="1" s="1"/>
  <c r="R36" i="1" s="1"/>
  <c r="P35" i="1"/>
  <c r="M35" i="1"/>
  <c r="J35" i="1"/>
  <c r="G35" i="1"/>
  <c r="Q35" i="1" s="1"/>
  <c r="R35" i="1" s="1"/>
  <c r="P34" i="1"/>
  <c r="M34" i="1"/>
  <c r="J34" i="1"/>
  <c r="G34" i="1"/>
  <c r="Q34" i="1" s="1"/>
  <c r="R34" i="1" s="1"/>
  <c r="P33" i="1"/>
  <c r="M33" i="1"/>
  <c r="J33" i="1"/>
  <c r="G33" i="1"/>
  <c r="Q33" i="1" s="1"/>
  <c r="R33" i="1" s="1"/>
  <c r="P32" i="1"/>
  <c r="M32" i="1"/>
  <c r="J32" i="1"/>
  <c r="G32" i="1"/>
  <c r="Q32" i="1" s="1"/>
  <c r="R32" i="1" s="1"/>
  <c r="P31" i="1"/>
  <c r="M31" i="1"/>
  <c r="J31" i="1"/>
  <c r="G31" i="1"/>
  <c r="Q31" i="1" s="1"/>
  <c r="R31" i="1" s="1"/>
  <c r="P30" i="1"/>
  <c r="M30" i="1"/>
  <c r="J30" i="1"/>
  <c r="G30" i="1"/>
  <c r="Q30" i="1" s="1"/>
  <c r="R30" i="1" s="1"/>
  <c r="P29" i="1"/>
  <c r="M29" i="1"/>
  <c r="J29" i="1"/>
  <c r="G29" i="1"/>
  <c r="Q29" i="1" s="1"/>
  <c r="R29" i="1" s="1"/>
  <c r="P28" i="1"/>
  <c r="M28" i="1"/>
  <c r="J28" i="1"/>
  <c r="G28" i="1"/>
  <c r="Q28" i="1" s="1"/>
  <c r="R28" i="1" s="1"/>
  <c r="P27" i="1"/>
  <c r="M27" i="1"/>
  <c r="J27" i="1"/>
  <c r="G27" i="1"/>
  <c r="Q27" i="1" s="1"/>
  <c r="R27" i="1" s="1"/>
  <c r="P26" i="1"/>
  <c r="M26" i="1"/>
  <c r="J26" i="1"/>
  <c r="G26" i="1"/>
  <c r="Q26" i="1" s="1"/>
  <c r="R26" i="1" s="1"/>
  <c r="P25" i="1"/>
  <c r="M25" i="1"/>
  <c r="J25" i="1"/>
  <c r="G25" i="1"/>
  <c r="Q25" i="1" s="1"/>
  <c r="R25" i="1" s="1"/>
  <c r="P24" i="1"/>
  <c r="M24" i="1"/>
  <c r="J24" i="1"/>
  <c r="G24" i="1"/>
  <c r="Q24" i="1" s="1"/>
  <c r="R24" i="1" s="1"/>
  <c r="P23" i="1"/>
  <c r="M23" i="1"/>
  <c r="J23" i="1"/>
  <c r="G23" i="1"/>
  <c r="Q23" i="1" s="1"/>
  <c r="R23" i="1" s="1"/>
  <c r="P22" i="1"/>
  <c r="M22" i="1"/>
  <c r="J22" i="1"/>
  <c r="G22" i="1"/>
  <c r="Q22" i="1" s="1"/>
  <c r="R22" i="1" s="1"/>
  <c r="P21" i="1"/>
  <c r="M21" i="1"/>
  <c r="J21" i="1"/>
  <c r="G21" i="1"/>
  <c r="Q21" i="1" s="1"/>
  <c r="R21" i="1" s="1"/>
  <c r="P20" i="1"/>
  <c r="M20" i="1"/>
  <c r="J20" i="1"/>
  <c r="G20" i="1"/>
  <c r="Q20" i="1" s="1"/>
  <c r="R20" i="1" s="1"/>
  <c r="P19" i="1"/>
  <c r="M19" i="1"/>
  <c r="J19" i="1"/>
  <c r="G19" i="1"/>
  <c r="Q19" i="1" s="1"/>
  <c r="R19" i="1" s="1"/>
  <c r="P18" i="1"/>
  <c r="M18" i="1"/>
  <c r="J18" i="1"/>
  <c r="G18" i="1"/>
  <c r="Q18" i="1" s="1"/>
  <c r="R18" i="1" s="1"/>
  <c r="P17" i="1"/>
  <c r="M17" i="1"/>
  <c r="J17" i="1"/>
  <c r="G17" i="1"/>
  <c r="Q17" i="1" s="1"/>
  <c r="R17" i="1" s="1"/>
  <c r="P16" i="1"/>
  <c r="J16" i="1"/>
  <c r="G16" i="1"/>
  <c r="P15" i="1"/>
  <c r="M15" i="1"/>
  <c r="J15" i="1"/>
  <c r="G15" i="1"/>
  <c r="P14" i="1"/>
  <c r="M14" i="1"/>
  <c r="J14" i="1"/>
  <c r="G14" i="1"/>
  <c r="P13" i="1"/>
  <c r="M13" i="1"/>
  <c r="J13" i="1"/>
  <c r="G13" i="1"/>
  <c r="P12" i="1"/>
  <c r="M12" i="1"/>
  <c r="J12" i="1"/>
  <c r="G12" i="1"/>
  <c r="Q50" i="1" l="1"/>
  <c r="R50" i="1" s="1"/>
  <c r="Q84" i="1"/>
  <c r="R84" i="1" s="1"/>
  <c r="Q85" i="1"/>
  <c r="R85" i="1" s="1"/>
  <c r="Q86" i="1"/>
  <c r="R86" i="1" s="1"/>
  <c r="Q87" i="1"/>
  <c r="R87" i="1" s="1"/>
  <c r="Q88" i="1"/>
  <c r="R88" i="1" s="1"/>
  <c r="Q89" i="1"/>
  <c r="R89" i="1" s="1"/>
  <c r="Q90" i="1"/>
  <c r="R90" i="1" s="1"/>
  <c r="Q91" i="1"/>
  <c r="R91" i="1" s="1"/>
  <c r="Q92" i="1"/>
  <c r="R92" i="1" s="1"/>
  <c r="Q98" i="1"/>
  <c r="R98" i="1" s="1"/>
  <c r="Q99" i="1"/>
  <c r="R99" i="1" s="1"/>
  <c r="Q100" i="1"/>
  <c r="R100" i="1" s="1"/>
  <c r="Q101" i="1"/>
  <c r="R101" i="1" s="1"/>
  <c r="Q102" i="1"/>
  <c r="R102" i="1" s="1"/>
  <c r="Q103" i="1"/>
  <c r="R103" i="1" s="1"/>
  <c r="Q104" i="1"/>
  <c r="R104" i="1" s="1"/>
  <c r="Q105" i="1"/>
  <c r="R105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16" i="1"/>
  <c r="R116" i="1" s="1"/>
  <c r="Q117" i="1"/>
  <c r="R117" i="1" s="1"/>
  <c r="Q118" i="1"/>
  <c r="R118" i="1" s="1"/>
  <c r="Q119" i="1"/>
  <c r="R119" i="1" s="1"/>
  <c r="Q120" i="1"/>
  <c r="R120" i="1" s="1"/>
  <c r="Q121" i="1"/>
  <c r="R121" i="1" s="1"/>
  <c r="Q122" i="1"/>
  <c r="R122" i="1" s="1"/>
  <c r="Q123" i="1"/>
  <c r="R123" i="1" s="1"/>
  <c r="Q124" i="1"/>
  <c r="R124" i="1" s="1"/>
  <c r="Q125" i="1"/>
  <c r="R125" i="1" s="1"/>
  <c r="Q126" i="1"/>
  <c r="R126" i="1" s="1"/>
  <c r="Q127" i="1"/>
  <c r="R127" i="1" s="1"/>
  <c r="Q129" i="1"/>
  <c r="R129" i="1" s="1"/>
  <c r="Q131" i="1"/>
  <c r="R131" i="1" s="1"/>
  <c r="Q133" i="1"/>
  <c r="R133" i="1" s="1"/>
  <c r="Q135" i="1"/>
  <c r="R135" i="1" s="1"/>
  <c r="Q137" i="1"/>
  <c r="R137" i="1" s="1"/>
  <c r="Q139" i="1"/>
  <c r="R139" i="1" s="1"/>
  <c r="Q141" i="1"/>
  <c r="R141" i="1" s="1"/>
  <c r="Q143" i="1"/>
  <c r="R143" i="1" s="1"/>
  <c r="Q145" i="1"/>
  <c r="R145" i="1" s="1"/>
  <c r="Q147" i="1"/>
  <c r="R147" i="1" s="1"/>
  <c r="Q149" i="1"/>
  <c r="R149" i="1" s="1"/>
  <c r="Q151" i="1"/>
  <c r="R151" i="1" s="1"/>
  <c r="Q153" i="1"/>
  <c r="R153" i="1" s="1"/>
  <c r="Q222" i="1"/>
  <c r="R222" i="1" s="1"/>
  <c r="Q223" i="1"/>
  <c r="R223" i="1" s="1"/>
  <c r="Q224" i="1"/>
  <c r="R224" i="1" s="1"/>
  <c r="Q225" i="1"/>
  <c r="R225" i="1" s="1"/>
  <c r="Q226" i="1"/>
  <c r="R226" i="1" s="1"/>
  <c r="Q227" i="1"/>
  <c r="R227" i="1" s="1"/>
  <c r="Q228" i="1"/>
  <c r="R228" i="1" s="1"/>
  <c r="Q229" i="1"/>
  <c r="R229" i="1" s="1"/>
  <c r="Q230" i="1"/>
  <c r="R230" i="1" s="1"/>
  <c r="Q231" i="1"/>
  <c r="R231" i="1" s="1"/>
  <c r="Q232" i="1"/>
  <c r="R232" i="1" s="1"/>
  <c r="Q233" i="1"/>
  <c r="R233" i="1" s="1"/>
  <c r="Q234" i="1"/>
  <c r="R234" i="1" s="1"/>
  <c r="Q235" i="1"/>
  <c r="R235" i="1" s="1"/>
  <c r="Q236" i="1"/>
  <c r="R236" i="1" s="1"/>
  <c r="Q237" i="1"/>
  <c r="R237" i="1" s="1"/>
  <c r="Q238" i="1"/>
  <c r="R238" i="1" s="1"/>
  <c r="Q239" i="1"/>
  <c r="R239" i="1" s="1"/>
  <c r="Q240" i="1"/>
  <c r="R240" i="1" s="1"/>
  <c r="Q241" i="1"/>
  <c r="R241" i="1" s="1"/>
  <c r="Q242" i="1"/>
  <c r="R242" i="1" s="1"/>
  <c r="Q243" i="1"/>
  <c r="R243" i="1" s="1"/>
  <c r="Q244" i="1"/>
  <c r="R244" i="1" s="1"/>
  <c r="Q245" i="1"/>
  <c r="R245" i="1" s="1"/>
  <c r="Q246" i="1"/>
  <c r="R246" i="1" s="1"/>
  <c r="Q247" i="1"/>
  <c r="R247" i="1" s="1"/>
  <c r="Q248" i="1"/>
  <c r="R248" i="1" s="1"/>
  <c r="Q249" i="1"/>
  <c r="R249" i="1" s="1"/>
  <c r="Q250" i="1"/>
  <c r="R250" i="1" s="1"/>
  <c r="Q251" i="1"/>
  <c r="R251" i="1" s="1"/>
  <c r="Q252" i="1"/>
  <c r="R252" i="1" s="1"/>
  <c r="Q253" i="1"/>
  <c r="R253" i="1" s="1"/>
  <c r="Q254" i="1"/>
  <c r="R254" i="1" s="1"/>
  <c r="Q255" i="1"/>
  <c r="R255" i="1" s="1"/>
  <c r="Q256" i="1"/>
  <c r="R256" i="1" s="1"/>
  <c r="Q257" i="1"/>
  <c r="R257" i="1" s="1"/>
  <c r="Q258" i="1"/>
  <c r="R258" i="1" s="1"/>
  <c r="Q259" i="1"/>
  <c r="R259" i="1" s="1"/>
  <c r="Q260" i="1"/>
  <c r="R260" i="1" s="1"/>
  <c r="Q261" i="1"/>
  <c r="R261" i="1" s="1"/>
  <c r="Q262" i="1"/>
  <c r="R262" i="1" s="1"/>
  <c r="Q263" i="1"/>
  <c r="R263" i="1" s="1"/>
  <c r="Q264" i="1"/>
  <c r="R264" i="1" s="1"/>
  <c r="Q265" i="1"/>
  <c r="R265" i="1" s="1"/>
  <c r="Q266" i="1"/>
  <c r="R266" i="1" s="1"/>
  <c r="Q267" i="1"/>
  <c r="R267" i="1" s="1"/>
  <c r="Q268" i="1"/>
  <c r="R268" i="1" s="1"/>
  <c r="Q269" i="1"/>
  <c r="R269" i="1" s="1"/>
  <c r="Q270" i="1"/>
  <c r="R270" i="1" s="1"/>
  <c r="Q271" i="1"/>
  <c r="R271" i="1" s="1"/>
  <c r="Q272" i="1"/>
  <c r="R272" i="1" s="1"/>
  <c r="Q273" i="1"/>
  <c r="R273" i="1" s="1"/>
  <c r="Q274" i="1"/>
  <c r="R274" i="1" s="1"/>
  <c r="Q275" i="1"/>
  <c r="R275" i="1" s="1"/>
  <c r="Q278" i="1"/>
  <c r="R278" i="1" s="1"/>
  <c r="Q285" i="1"/>
  <c r="R285" i="1" s="1"/>
  <c r="Q286" i="1"/>
  <c r="R286" i="1" s="1"/>
  <c r="Q287" i="1"/>
  <c r="R287" i="1" s="1"/>
  <c r="Q288" i="1"/>
  <c r="R288" i="1" s="1"/>
  <c r="Q289" i="1"/>
  <c r="R289" i="1" s="1"/>
  <c r="Q290" i="1"/>
  <c r="R290" i="1" s="1"/>
  <c r="Q291" i="1"/>
  <c r="R291" i="1" s="1"/>
  <c r="Q292" i="1"/>
  <c r="R292" i="1" s="1"/>
  <c r="Q293" i="1"/>
  <c r="R293" i="1" s="1"/>
  <c r="Q294" i="1"/>
  <c r="R294" i="1" s="1"/>
  <c r="Q295" i="1"/>
  <c r="R295" i="1" s="1"/>
  <c r="Q296" i="1"/>
  <c r="R296" i="1" s="1"/>
  <c r="Q297" i="1"/>
  <c r="R297" i="1" s="1"/>
  <c r="Q298" i="1"/>
  <c r="R298" i="1" s="1"/>
  <c r="Q299" i="1"/>
  <c r="R299" i="1" s="1"/>
  <c r="Q300" i="1"/>
  <c r="R300" i="1" s="1"/>
  <c r="Q301" i="1"/>
  <c r="R301" i="1" s="1"/>
  <c r="Q302" i="1"/>
  <c r="R302" i="1" s="1"/>
  <c r="Q303" i="1"/>
  <c r="R303" i="1" s="1"/>
  <c r="Q304" i="1"/>
  <c r="R304" i="1" s="1"/>
  <c r="Q305" i="1"/>
  <c r="R305" i="1" s="1"/>
  <c r="Q306" i="1"/>
  <c r="R306" i="1" s="1"/>
  <c r="Q307" i="1"/>
  <c r="R307" i="1" s="1"/>
  <c r="Q308" i="1"/>
  <c r="R308" i="1" s="1"/>
  <c r="Q309" i="1"/>
  <c r="R309" i="1" s="1"/>
  <c r="Q310" i="1"/>
  <c r="R310" i="1" s="1"/>
  <c r="Q311" i="1"/>
  <c r="R311" i="1" s="1"/>
  <c r="Q312" i="1"/>
  <c r="R312" i="1" s="1"/>
  <c r="Q313" i="1"/>
  <c r="R313" i="1" s="1"/>
  <c r="Q314" i="1"/>
  <c r="R314" i="1" s="1"/>
  <c r="Q315" i="1"/>
  <c r="R315" i="1" s="1"/>
  <c r="Q316" i="1"/>
  <c r="R316" i="1" s="1"/>
  <c r="Q317" i="1"/>
  <c r="R317" i="1" s="1"/>
  <c r="Q318" i="1"/>
  <c r="R318" i="1" s="1"/>
  <c r="Q319" i="1"/>
  <c r="R319" i="1" s="1"/>
  <c r="Q320" i="1"/>
  <c r="R320" i="1" s="1"/>
  <c r="Q321" i="1"/>
  <c r="R321" i="1" s="1"/>
  <c r="Q322" i="1"/>
  <c r="R322" i="1" s="1"/>
  <c r="Q323" i="1"/>
  <c r="R323" i="1" s="1"/>
  <c r="Q324" i="1"/>
  <c r="R324" i="1" s="1"/>
  <c r="Q325" i="1"/>
  <c r="R325" i="1" s="1"/>
  <c r="Q326" i="1"/>
  <c r="R326" i="1" s="1"/>
  <c r="Q327" i="1"/>
  <c r="R327" i="1" s="1"/>
  <c r="Q328" i="1"/>
  <c r="R328" i="1" s="1"/>
  <c r="Q330" i="1"/>
  <c r="R330" i="1" s="1"/>
  <c r="Q332" i="1"/>
  <c r="R332" i="1" s="1"/>
  <c r="Q334" i="1"/>
  <c r="R334" i="1" s="1"/>
  <c r="Q336" i="1"/>
  <c r="R336" i="1" s="1"/>
  <c r="Q338" i="1"/>
  <c r="R338" i="1" s="1"/>
  <c r="Q340" i="1"/>
  <c r="R340" i="1" s="1"/>
  <c r="Q342" i="1"/>
  <c r="R342" i="1" s="1"/>
  <c r="Q349" i="1"/>
  <c r="R349" i="1" s="1"/>
  <c r="Q350" i="1"/>
  <c r="R350" i="1" s="1"/>
  <c r="Q351" i="1"/>
  <c r="R351" i="1" s="1"/>
  <c r="Q352" i="1"/>
  <c r="R352" i="1" s="1"/>
  <c r="Q353" i="1"/>
  <c r="R353" i="1" s="1"/>
  <c r="Q354" i="1"/>
  <c r="R354" i="1" s="1"/>
  <c r="Q355" i="1"/>
  <c r="R355" i="1" s="1"/>
  <c r="Q356" i="1"/>
  <c r="R356" i="1" s="1"/>
  <c r="Q357" i="1"/>
  <c r="R357" i="1" s="1"/>
  <c r="Q358" i="1"/>
  <c r="R358" i="1" s="1"/>
  <c r="Q359" i="1"/>
  <c r="R359" i="1" s="1"/>
  <c r="Q360" i="1"/>
  <c r="R360" i="1" s="1"/>
  <c r="Q361" i="1"/>
  <c r="R361" i="1" s="1"/>
  <c r="Q362" i="1"/>
  <c r="R362" i="1" s="1"/>
  <c r="Q363" i="1"/>
  <c r="R363" i="1" s="1"/>
  <c r="Q364" i="1"/>
  <c r="R364" i="1" s="1"/>
  <c r="Q365" i="1"/>
  <c r="R365" i="1" s="1"/>
  <c r="Q366" i="1"/>
  <c r="R366" i="1" s="1"/>
  <c r="Q367" i="1"/>
  <c r="R367" i="1" s="1"/>
  <c r="Q368" i="1"/>
  <c r="R368" i="1" s="1"/>
  <c r="Q369" i="1"/>
  <c r="R369" i="1" s="1"/>
  <c r="Q370" i="1"/>
  <c r="R370" i="1" s="1"/>
  <c r="Q371" i="1"/>
  <c r="R371" i="1" s="1"/>
  <c r="Q372" i="1"/>
  <c r="R372" i="1" s="1"/>
  <c r="Q373" i="1"/>
  <c r="R373" i="1" s="1"/>
  <c r="Q374" i="1"/>
  <c r="R374" i="1" s="1"/>
  <c r="Q375" i="1"/>
  <c r="R375" i="1" s="1"/>
  <c r="Q376" i="1"/>
  <c r="R376" i="1" s="1"/>
  <c r="Q377" i="1"/>
  <c r="R377" i="1" s="1"/>
  <c r="Q378" i="1"/>
  <c r="R378" i="1" s="1"/>
  <c r="Q379" i="1"/>
  <c r="R379" i="1" s="1"/>
  <c r="Q380" i="1"/>
  <c r="R380" i="1" s="1"/>
  <c r="Q381" i="1"/>
  <c r="R381" i="1" s="1"/>
  <c r="Q382" i="1"/>
  <c r="R382" i="1" s="1"/>
  <c r="Q383" i="1"/>
  <c r="R383" i="1" s="1"/>
  <c r="Q384" i="1"/>
  <c r="R384" i="1" s="1"/>
  <c r="Q385" i="1"/>
  <c r="R385" i="1" s="1"/>
  <c r="Q386" i="1"/>
  <c r="R386" i="1" s="1"/>
  <c r="Q387" i="1"/>
  <c r="R387" i="1" s="1"/>
  <c r="Q388" i="1"/>
  <c r="R388" i="1" s="1"/>
  <c r="Q389" i="1"/>
  <c r="R389" i="1" s="1"/>
  <c r="Q390" i="1"/>
  <c r="R390" i="1" s="1"/>
  <c r="Q391" i="1"/>
  <c r="R391" i="1" s="1"/>
  <c r="Q392" i="1"/>
  <c r="R392" i="1" s="1"/>
  <c r="Q393" i="1"/>
  <c r="R393" i="1" s="1"/>
  <c r="Q394" i="1"/>
  <c r="R394" i="1" s="1"/>
  <c r="Q395" i="1"/>
  <c r="R395" i="1" s="1"/>
  <c r="Q396" i="1"/>
  <c r="R396" i="1" s="1"/>
  <c r="Q397" i="1"/>
  <c r="R397" i="1" s="1"/>
  <c r="Q398" i="1"/>
  <c r="R398" i="1" s="1"/>
  <c r="Q399" i="1"/>
  <c r="R399" i="1" s="1"/>
  <c r="Q400" i="1"/>
  <c r="R400" i="1" s="1"/>
  <c r="Q401" i="1"/>
  <c r="R401" i="1" s="1"/>
  <c r="Q402" i="1"/>
  <c r="R402" i="1" s="1"/>
  <c r="Q403" i="1"/>
  <c r="R403" i="1" s="1"/>
  <c r="Q404" i="1"/>
  <c r="R404" i="1" s="1"/>
  <c r="Q410" i="1"/>
  <c r="R410" i="1" s="1"/>
  <c r="Q411" i="1"/>
  <c r="R411" i="1" s="1"/>
  <c r="Q412" i="1"/>
  <c r="R412" i="1" s="1"/>
  <c r="Q413" i="1"/>
  <c r="R413" i="1" s="1"/>
  <c r="Q414" i="1"/>
  <c r="R414" i="1" s="1"/>
  <c r="Q415" i="1"/>
  <c r="R415" i="1" s="1"/>
  <c r="Q416" i="1"/>
  <c r="R416" i="1" s="1"/>
  <c r="Q417" i="1"/>
  <c r="R417" i="1" s="1"/>
  <c r="Q418" i="1"/>
  <c r="R418" i="1" s="1"/>
  <c r="Q419" i="1"/>
  <c r="R419" i="1" s="1"/>
  <c r="Q420" i="1"/>
  <c r="R420" i="1" s="1"/>
  <c r="Q421" i="1"/>
  <c r="R421" i="1" s="1"/>
  <c r="Q422" i="1"/>
  <c r="R422" i="1" s="1"/>
  <c r="Q423" i="1"/>
  <c r="R423" i="1" s="1"/>
  <c r="Q424" i="1"/>
  <c r="R424" i="1" s="1"/>
  <c r="Q12" i="1"/>
  <c r="R12" i="1" s="1"/>
  <c r="Q13" i="1"/>
  <c r="R13" i="1" s="1"/>
  <c r="Q14" i="1"/>
  <c r="R14" i="1" s="1"/>
  <c r="Q15" i="1"/>
  <c r="R15" i="1" s="1"/>
  <c r="Q16" i="1"/>
  <c r="Q469" i="1"/>
  <c r="R469" i="1" s="1"/>
  <c r="Q44" i="1"/>
  <c r="R44" i="1" s="1"/>
  <c r="Q45" i="1"/>
  <c r="R45" i="1" s="1"/>
  <c r="Q46" i="1"/>
  <c r="R46" i="1" s="1"/>
  <c r="Q128" i="1"/>
  <c r="R128" i="1" s="1"/>
  <c r="Q130" i="1"/>
  <c r="R130" i="1" s="1"/>
  <c r="Q132" i="1"/>
  <c r="R132" i="1" s="1"/>
  <c r="Q134" i="1"/>
  <c r="R134" i="1" s="1"/>
  <c r="Q136" i="1"/>
  <c r="R136" i="1" s="1"/>
  <c r="Q138" i="1"/>
  <c r="R138" i="1" s="1"/>
  <c r="Q140" i="1"/>
  <c r="R140" i="1" s="1"/>
  <c r="Q142" i="1"/>
  <c r="R142" i="1" s="1"/>
  <c r="Q144" i="1"/>
  <c r="R144" i="1" s="1"/>
  <c r="Q146" i="1"/>
  <c r="R146" i="1" s="1"/>
  <c r="Q148" i="1"/>
  <c r="R148" i="1" s="1"/>
  <c r="Q150" i="1"/>
  <c r="R150" i="1" s="1"/>
  <c r="Q152" i="1"/>
  <c r="R152" i="1" s="1"/>
  <c r="Q159" i="1"/>
  <c r="R159" i="1" s="1"/>
  <c r="Q160" i="1"/>
  <c r="R160" i="1" s="1"/>
  <c r="Q161" i="1"/>
  <c r="R161" i="1" s="1"/>
  <c r="Q162" i="1"/>
  <c r="R162" i="1" s="1"/>
  <c r="Q163" i="1"/>
  <c r="R163" i="1" s="1"/>
  <c r="Q164" i="1"/>
  <c r="R164" i="1" s="1"/>
  <c r="Q165" i="1"/>
  <c r="R165" i="1" s="1"/>
  <c r="Q166" i="1"/>
  <c r="R166" i="1" s="1"/>
  <c r="Q167" i="1"/>
  <c r="R167" i="1" s="1"/>
  <c r="Q168" i="1"/>
  <c r="R168" i="1" s="1"/>
  <c r="Q169" i="1"/>
  <c r="R169" i="1" s="1"/>
  <c r="Q170" i="1"/>
  <c r="R170" i="1" s="1"/>
  <c r="Q171" i="1"/>
  <c r="R171" i="1" s="1"/>
  <c r="Q172" i="1"/>
  <c r="R172" i="1" s="1"/>
  <c r="Q173" i="1"/>
  <c r="R173" i="1" s="1"/>
  <c r="Q174" i="1"/>
  <c r="R174" i="1" s="1"/>
  <c r="Q175" i="1"/>
  <c r="R175" i="1" s="1"/>
  <c r="Q176" i="1"/>
  <c r="R176" i="1" s="1"/>
  <c r="Q177" i="1"/>
  <c r="R177" i="1" s="1"/>
  <c r="Q178" i="1"/>
  <c r="R178" i="1" s="1"/>
  <c r="Q179" i="1"/>
  <c r="R179" i="1" s="1"/>
  <c r="Q180" i="1"/>
  <c r="R180" i="1" s="1"/>
  <c r="Q181" i="1"/>
  <c r="R181" i="1" s="1"/>
  <c r="Q182" i="1"/>
  <c r="R182" i="1" s="1"/>
  <c r="Q183" i="1"/>
  <c r="R183" i="1" s="1"/>
  <c r="Q184" i="1"/>
  <c r="R184" i="1" s="1"/>
  <c r="Q185" i="1"/>
  <c r="R185" i="1" s="1"/>
  <c r="Q186" i="1"/>
  <c r="R186" i="1" s="1"/>
  <c r="Q187" i="1"/>
  <c r="R187" i="1" s="1"/>
  <c r="Q188" i="1"/>
  <c r="R188" i="1" s="1"/>
  <c r="Q189" i="1"/>
  <c r="R189" i="1" s="1"/>
  <c r="Q190" i="1"/>
  <c r="R190" i="1" s="1"/>
  <c r="Q191" i="1"/>
  <c r="R191" i="1" s="1"/>
  <c r="Q192" i="1"/>
  <c r="R192" i="1" s="1"/>
  <c r="Q193" i="1"/>
  <c r="R193" i="1" s="1"/>
  <c r="Q194" i="1"/>
  <c r="R194" i="1" s="1"/>
  <c r="Q195" i="1"/>
  <c r="R195" i="1" s="1"/>
  <c r="Q196" i="1"/>
  <c r="R196" i="1" s="1"/>
  <c r="Q197" i="1"/>
  <c r="R197" i="1" s="1"/>
  <c r="Q198" i="1"/>
  <c r="R198" i="1" s="1"/>
  <c r="Q199" i="1"/>
  <c r="R199" i="1" s="1"/>
  <c r="Q200" i="1"/>
  <c r="R200" i="1" s="1"/>
  <c r="Q201" i="1"/>
  <c r="R201" i="1" s="1"/>
  <c r="Q202" i="1"/>
  <c r="R202" i="1" s="1"/>
  <c r="Q203" i="1"/>
  <c r="R203" i="1" s="1"/>
  <c r="Q204" i="1"/>
  <c r="R204" i="1" s="1"/>
  <c r="Q205" i="1"/>
  <c r="R205" i="1" s="1"/>
  <c r="Q206" i="1"/>
  <c r="R206" i="1" s="1"/>
  <c r="Q207" i="1"/>
  <c r="R207" i="1" s="1"/>
  <c r="Q208" i="1"/>
  <c r="R208" i="1" s="1"/>
  <c r="Q209" i="1"/>
  <c r="R209" i="1" s="1"/>
  <c r="Q210" i="1"/>
  <c r="R210" i="1" s="1"/>
  <c r="Q211" i="1"/>
  <c r="R211" i="1" s="1"/>
  <c r="Q212" i="1"/>
  <c r="R212" i="1" s="1"/>
  <c r="Q213" i="1"/>
  <c r="R213" i="1" s="1"/>
  <c r="Q214" i="1"/>
  <c r="R214" i="1" s="1"/>
  <c r="Q215" i="1"/>
  <c r="R215" i="1" s="1"/>
  <c r="Q216" i="1"/>
  <c r="R216" i="1" s="1"/>
  <c r="Q276" i="1"/>
  <c r="Q277" i="1"/>
  <c r="R277" i="1" s="1"/>
  <c r="Q279" i="1"/>
  <c r="R279" i="1" s="1"/>
  <c r="Q329" i="1"/>
  <c r="R329" i="1" s="1"/>
  <c r="Q331" i="1"/>
  <c r="R331" i="1" s="1"/>
  <c r="Q333" i="1"/>
  <c r="R333" i="1" s="1"/>
  <c r="Q335" i="1"/>
  <c r="R335" i="1" s="1"/>
  <c r="Q337" i="1"/>
  <c r="R337" i="1" s="1"/>
  <c r="Q339" i="1"/>
  <c r="R339" i="1" s="1"/>
  <c r="Q341" i="1"/>
  <c r="R341" i="1" s="1"/>
  <c r="Q343" i="1"/>
  <c r="R343" i="1" s="1"/>
</calcChain>
</file>

<file path=xl/sharedStrings.xml><?xml version="1.0" encoding="utf-8"?>
<sst xmlns="http://schemas.openxmlformats.org/spreadsheetml/2006/main" count="3353" uniqueCount="1901">
  <si>
    <t>ĐẠI HỌC THÁI NGUYÊN</t>
  </si>
  <si>
    <t>TRƯỜNG ĐẠI HỌC KINH TẾ &amp; QTKD</t>
  </si>
  <si>
    <t>KHOA KẾ TOÁN</t>
  </si>
  <si>
    <t>TỔNG HỢP ĐIỂM RÈN LUYỆN TOÀN KHÓA K13</t>
  </si>
  <si>
    <t>STT</t>
  </si>
  <si>
    <t>Mã sinh viên</t>
  </si>
  <si>
    <t>Họ đệm</t>
  </si>
  <si>
    <t>Tên</t>
  </si>
  <si>
    <t>ĐIỂM RÈN LUYỆN</t>
  </si>
  <si>
    <t>2016-2017</t>
  </si>
  <si>
    <t>2017-2018</t>
  </si>
  <si>
    <t>2018-2019</t>
  </si>
  <si>
    <t>2019-2020</t>
  </si>
  <si>
    <t>TBN</t>
  </si>
  <si>
    <t>Xếp loại</t>
  </si>
  <si>
    <t>KỲ I</t>
  </si>
  <si>
    <t>KỲ II</t>
  </si>
  <si>
    <t>TB</t>
  </si>
  <si>
    <t>KỲ III</t>
  </si>
  <si>
    <t>KỲ IV</t>
  </si>
  <si>
    <t>KỲ V</t>
  </si>
  <si>
    <t>KỲ VI</t>
  </si>
  <si>
    <t>KỲ VII</t>
  </si>
  <si>
    <t>KỲ VIII</t>
  </si>
  <si>
    <t>DTE1653403010020</t>
  </si>
  <si>
    <t>Nguyễn Thị Lan</t>
  </si>
  <si>
    <t>Anh</t>
  </si>
  <si>
    <t>DTE1653403010060</t>
  </si>
  <si>
    <t>Trịnh Thị</t>
  </si>
  <si>
    <t>Chuyên</t>
  </si>
  <si>
    <t>DTE1653403010058</t>
  </si>
  <si>
    <t>Tạ Quang</t>
  </si>
  <si>
    <t>Chức</t>
  </si>
  <si>
    <t>DTE1653403010100</t>
  </si>
  <si>
    <t>Trần Thị</t>
  </si>
  <si>
    <t>Dương</t>
  </si>
  <si>
    <t>DTE1653403010138</t>
  </si>
  <si>
    <t>Dương Thị Thu</t>
  </si>
  <si>
    <t>Hà</t>
  </si>
  <si>
    <t>DTE1653403010137</t>
  </si>
  <si>
    <t>Đinh Thị Thu</t>
  </si>
  <si>
    <t>DTE1653403010790</t>
  </si>
  <si>
    <t>Lê Diệu</t>
  </si>
  <si>
    <t>DTE1653403010178</t>
  </si>
  <si>
    <t>Nông Thị</t>
  </si>
  <si>
    <t>Hạnh</t>
  </si>
  <si>
    <t>DTE1653403010216</t>
  </si>
  <si>
    <t>Nguyễn Thị Mai</t>
  </si>
  <si>
    <t>Hoa</t>
  </si>
  <si>
    <t>DTE1653403010217</t>
  </si>
  <si>
    <t>Nguyễn Thị Thanh</t>
  </si>
  <si>
    <t>DTE1653403010219</t>
  </si>
  <si>
    <t>Tiêu Thị</t>
  </si>
  <si>
    <t>DTE1653403010220</t>
  </si>
  <si>
    <t>Trần Hồng</t>
  </si>
  <si>
    <t>DTE1653403010256</t>
  </si>
  <si>
    <t>Luân Thị Kim</t>
  </si>
  <si>
    <t>Huế</t>
  </si>
  <si>
    <t>DTE1653403010257</t>
  </si>
  <si>
    <t>Nguyễn Thị</t>
  </si>
  <si>
    <t>DTE1653403010258</t>
  </si>
  <si>
    <t>Phó Thị</t>
  </si>
  <si>
    <t>DTE1653403010259</t>
  </si>
  <si>
    <t>Bùi Thị</t>
  </si>
  <si>
    <t>Huệ</t>
  </si>
  <si>
    <t>DTE1653403010297</t>
  </si>
  <si>
    <t>Huyên</t>
  </si>
  <si>
    <t>DTE1653403010338</t>
  </si>
  <si>
    <t>Lan</t>
  </si>
  <si>
    <t>DTE1653403010339</t>
  </si>
  <si>
    <t>Nguyễn Thị Khánh</t>
  </si>
  <si>
    <t>DTE1653403010340</t>
  </si>
  <si>
    <t>Thân Thị Thanh</t>
  </si>
  <si>
    <t>DTE1653403010377</t>
  </si>
  <si>
    <t>Nguyễn Hoàng</t>
  </si>
  <si>
    <t>Linh</t>
  </si>
  <si>
    <t>DTE1653403010379</t>
  </si>
  <si>
    <t>Nguyễn Thảo</t>
  </si>
  <si>
    <t>DTE1653403010416</t>
  </si>
  <si>
    <t>Hoàng Thị</t>
  </si>
  <si>
    <t>Loan</t>
  </si>
  <si>
    <t>DTE1653403010417</t>
  </si>
  <si>
    <t>Phạm Thúy</t>
  </si>
  <si>
    <t>DTE1653403010419</t>
  </si>
  <si>
    <t>Vũ Hồng</t>
  </si>
  <si>
    <t>DTE1653403010456</t>
  </si>
  <si>
    <t>Đinh Công</t>
  </si>
  <si>
    <t>Minh</t>
  </si>
  <si>
    <t>DTE1653403010803</t>
  </si>
  <si>
    <t>Ma Thị</t>
  </si>
  <si>
    <t>Mừng</t>
  </si>
  <si>
    <t>DTE1653403010494</t>
  </si>
  <si>
    <t>Ngọc</t>
  </si>
  <si>
    <t>DTE1653403010495</t>
  </si>
  <si>
    <t>Nguyễn Thúy</t>
  </si>
  <si>
    <t>DTE1653403010500</t>
  </si>
  <si>
    <t>Triệu Tiểu</t>
  </si>
  <si>
    <t>DTE1653403010535</t>
  </si>
  <si>
    <t>Nguyễn Thị Kiều</t>
  </si>
  <si>
    <t>Oanh</t>
  </si>
  <si>
    <t>DTE1653403010536</t>
  </si>
  <si>
    <t>Trần Thị Kiều</t>
  </si>
  <si>
    <t>DTE1653403010537</t>
  </si>
  <si>
    <t>Phức</t>
  </si>
  <si>
    <t>DTE1653403010572</t>
  </si>
  <si>
    <t>Quyên</t>
  </si>
  <si>
    <t>DTE1653403010573</t>
  </si>
  <si>
    <t>DTE1653403010578</t>
  </si>
  <si>
    <t>Quỳnh</t>
  </si>
  <si>
    <t>DTE1653403010579</t>
  </si>
  <si>
    <t>Đặng Thị Như</t>
  </si>
  <si>
    <t>DTE1653403010620</t>
  </si>
  <si>
    <t>Dương Thị</t>
  </si>
  <si>
    <t>Thảo</t>
  </si>
  <si>
    <t>DTE1653403010618</t>
  </si>
  <si>
    <t>Đặng Thu</t>
  </si>
  <si>
    <t>DTE1653403010647</t>
  </si>
  <si>
    <t>DTE1653403010651</t>
  </si>
  <si>
    <t>Phan Đức</t>
  </si>
  <si>
    <t>Thịnh</t>
  </si>
  <si>
    <t>DTE1653403010653</t>
  </si>
  <si>
    <t>Thời</t>
  </si>
  <si>
    <t>DTE1653403010657</t>
  </si>
  <si>
    <t>Thu</t>
  </si>
  <si>
    <t>DTE1653403010694</t>
  </si>
  <si>
    <t>Dương Kiều</t>
  </si>
  <si>
    <t>Trang</t>
  </si>
  <si>
    <t>DTE1653403010693</t>
  </si>
  <si>
    <t>Đào Thị</t>
  </si>
  <si>
    <t>DTE1653403010696</t>
  </si>
  <si>
    <t>DTE1653403010697</t>
  </si>
  <si>
    <t>DTE1653403010698</t>
  </si>
  <si>
    <t>DTE1653403010700</t>
  </si>
  <si>
    <t>Lê Quỳnh</t>
  </si>
  <si>
    <t>DTE1653403010816</t>
  </si>
  <si>
    <t>Tống Thị Phương</t>
  </si>
  <si>
    <t>Trinh</t>
  </si>
  <si>
    <t>DTE1653403010734</t>
  </si>
  <si>
    <t>Đặng Đức</t>
  </si>
  <si>
    <t>Tú</t>
  </si>
  <si>
    <t>DTE1653403010736</t>
  </si>
  <si>
    <t>Mạc Cẩm</t>
  </si>
  <si>
    <t>DTE1653403010737</t>
  </si>
  <si>
    <t>Nguyễn Cẩm</t>
  </si>
  <si>
    <t>DTE1653403010767</t>
  </si>
  <si>
    <t>Hoa Văn</t>
  </si>
  <si>
    <t>Vũ</t>
  </si>
  <si>
    <t>DTE1653403010768</t>
  </si>
  <si>
    <t>Đỗ Thị</t>
  </si>
  <si>
    <t>Xa</t>
  </si>
  <si>
    <t>BL</t>
  </si>
  <si>
    <t>không xét</t>
  </si>
  <si>
    <t>DTE1653403010770</t>
  </si>
  <si>
    <t>Xiêm</t>
  </si>
  <si>
    <t>DTE1653403010773</t>
  </si>
  <si>
    <t>Trần Thị Lệ</t>
  </si>
  <si>
    <t>Xuân</t>
  </si>
  <si>
    <t>DTE1653403010801</t>
  </si>
  <si>
    <t>Lưu Hải</t>
  </si>
  <si>
    <t>Yến</t>
  </si>
  <si>
    <t xml:space="preserve"> LỚP K13- KTTHC</t>
  </si>
  <si>
    <t>DTE1653403010002</t>
  </si>
  <si>
    <t>Bùi Hải</t>
  </si>
  <si>
    <t>DTE1653403010011</t>
  </si>
  <si>
    <t>Hoàng Tuấn</t>
  </si>
  <si>
    <t>DTE1653403010026</t>
  </si>
  <si>
    <t>Nguyễn Thị Quỳnh</t>
  </si>
  <si>
    <t>DTE1653403010029</t>
  </si>
  <si>
    <t>Nguyễn Vân</t>
  </si>
  <si>
    <t>DTE1653403010046</t>
  </si>
  <si>
    <t>Nguyễn Ngọc</t>
  </si>
  <si>
    <t>Bích</t>
  </si>
  <si>
    <t>DTE1653403010091</t>
  </si>
  <si>
    <t>Vũ Phương</t>
  </si>
  <si>
    <t>Dung</t>
  </si>
  <si>
    <t>DTE1653403010111</t>
  </si>
  <si>
    <t>Nguyễn Thị Mỹ</t>
  </si>
  <si>
    <t>Duyên</t>
  </si>
  <si>
    <t>DTE1653403010102</t>
  </si>
  <si>
    <t>Vũ Thùy</t>
  </si>
  <si>
    <t>DTE1653403010115</t>
  </si>
  <si>
    <t>Đào Trà</t>
  </si>
  <si>
    <t>Giang</t>
  </si>
  <si>
    <t>DTE1653403010130</t>
  </si>
  <si>
    <t>Trương Thị Trà</t>
  </si>
  <si>
    <t>DTE1653403010180</t>
  </si>
  <si>
    <t>DTE1653403010158</t>
  </si>
  <si>
    <t>Cao Thị Thanh</t>
  </si>
  <si>
    <t>Hằng</t>
  </si>
  <si>
    <t>DTE1653403010190</t>
  </si>
  <si>
    <t>Nguyễn Hải</t>
  </si>
  <si>
    <t>Hậu</t>
  </si>
  <si>
    <t>DTE1653403010193</t>
  </si>
  <si>
    <t>Hiền</t>
  </si>
  <si>
    <t>DTE1653403010230</t>
  </si>
  <si>
    <t>Nguyễn Thị Thu</t>
  </si>
  <si>
    <t>Hoài</t>
  </si>
  <si>
    <t>DTE1653403010233</t>
  </si>
  <si>
    <t>Nguyễn Thu</t>
  </si>
  <si>
    <t>DTE1653403010239</t>
  </si>
  <si>
    <t>Trần Thị Thanh</t>
  </si>
  <si>
    <t>DTE1653403010249</t>
  </si>
  <si>
    <t>Lê Thu</t>
  </si>
  <si>
    <t>Hồng</t>
  </si>
  <si>
    <t>DTE1653403010261</t>
  </si>
  <si>
    <t>DTE1653403010302</t>
  </si>
  <si>
    <t>Dương Thị Thanh</t>
  </si>
  <si>
    <t>Huyền</t>
  </si>
  <si>
    <t>DTE1653403010307</t>
  </si>
  <si>
    <t>Ngô Thị Thu</t>
  </si>
  <si>
    <t>DTE1653403010310</t>
  </si>
  <si>
    <t>DTE1653403010270</t>
  </si>
  <si>
    <t>Bùi Thị Thu</t>
  </si>
  <si>
    <t>Hương</t>
  </si>
  <si>
    <t>DTE1653403010283</t>
  </si>
  <si>
    <t>DTE1653403010331</t>
  </si>
  <si>
    <t>Ngô Tùng</t>
  </si>
  <si>
    <t>Lâm</t>
  </si>
  <si>
    <t>DTE1653403010381</t>
  </si>
  <si>
    <t>DTE1653403010383</t>
  </si>
  <si>
    <t>Nguyễn Thị Diệu</t>
  </si>
  <si>
    <t>DTE1653403010395</t>
  </si>
  <si>
    <t>Nguyễn Thùy</t>
  </si>
  <si>
    <t>DTE1653403010431</t>
  </si>
  <si>
    <t>Ly</t>
  </si>
  <si>
    <t>DTE1653403010467</t>
  </si>
  <si>
    <t>Nguyễn Thị Trà</t>
  </si>
  <si>
    <t>My</t>
  </si>
  <si>
    <t>DTE1653403010466</t>
  </si>
  <si>
    <t>DTE1653403010497</t>
  </si>
  <si>
    <t>Nông Hồng</t>
  </si>
  <si>
    <t>DTE1653403010510</t>
  </si>
  <si>
    <t>Nhung</t>
  </si>
  <si>
    <t>DTE1653403010531</t>
  </si>
  <si>
    <t>Hà Thị Kiều</t>
  </si>
  <si>
    <t>DTE1653403010547</t>
  </si>
  <si>
    <t>Nguyễn Thị Hà</t>
  </si>
  <si>
    <t>Phương</t>
  </si>
  <si>
    <t>DTE1653403010558</t>
  </si>
  <si>
    <t xml:space="preserve">Trịnh Thu </t>
  </si>
  <si>
    <t>DTE1653403010566</t>
  </si>
  <si>
    <t>Trần Đức</t>
  </si>
  <si>
    <t>Quang</t>
  </si>
  <si>
    <t>DTE1653403010586</t>
  </si>
  <si>
    <t>Nguyễn Thị Thúy</t>
  </si>
  <si>
    <t>DTE1653403010598</t>
  </si>
  <si>
    <t>Đinh Thanh</t>
  </si>
  <si>
    <t>Tâm</t>
  </si>
  <si>
    <t>DTE1653403010624</t>
  </si>
  <si>
    <t>Kiều Thu</t>
  </si>
  <si>
    <t>DTE1653403010626</t>
  </si>
  <si>
    <t>Lê Thị Thanh</t>
  </si>
  <si>
    <t>DTE1653403010673</t>
  </si>
  <si>
    <t>Mạc Thị</t>
  </si>
  <si>
    <t>Thúy</t>
  </si>
  <si>
    <t>DTE1653403010664</t>
  </si>
  <si>
    <t>Thương</t>
  </si>
  <si>
    <t>DTE1653403010687</t>
  </si>
  <si>
    <t>Nguyễn Hương</t>
  </si>
  <si>
    <t>Trà</t>
  </si>
  <si>
    <t>DTE1653403010747</t>
  </si>
  <si>
    <t>Tươi</t>
  </si>
  <si>
    <t>DTE1653403010778</t>
  </si>
  <si>
    <t>Đinh Thị</t>
  </si>
  <si>
    <t>DTE1653403010788</t>
  </si>
  <si>
    <t>Nông Thị Hải</t>
  </si>
  <si>
    <t xml:space="preserve"> LỚP K13- KTTDNCN </t>
  </si>
  <si>
    <t>DTE1653403010051</t>
  </si>
  <si>
    <t xml:space="preserve">Ma Thị Kim </t>
  </si>
  <si>
    <t>Chi</t>
  </si>
  <si>
    <t>DTE1653403010090</t>
  </si>
  <si>
    <t xml:space="preserve">Trương Thị Thùy </t>
  </si>
  <si>
    <t xml:space="preserve">Dung </t>
  </si>
  <si>
    <t>DTE1653403010109</t>
  </si>
  <si>
    <t xml:space="preserve">Nguyễn Thị </t>
  </si>
  <si>
    <t>DTE1653403010129</t>
  </si>
  <si>
    <t xml:space="preserve">Trần Thị Hương </t>
  </si>
  <si>
    <t>DTE1653403010132</t>
  </si>
  <si>
    <t>Bùi Nguyễn Hải</t>
  </si>
  <si>
    <t>DTE1653403010151</t>
  </si>
  <si>
    <t xml:space="preserve">Trần Thu </t>
  </si>
  <si>
    <t>DTE1653403010211</t>
  </si>
  <si>
    <t>DTE1653403010815</t>
  </si>
  <si>
    <t xml:space="preserve">Trịnh Thái </t>
  </si>
  <si>
    <t>Hòa</t>
  </si>
  <si>
    <t>DTE1653403010819</t>
  </si>
  <si>
    <t>DTE1653403010313</t>
  </si>
  <si>
    <t>DTE1653403010292</t>
  </si>
  <si>
    <t>Hường</t>
  </si>
  <si>
    <t>DTE1653403010359</t>
  </si>
  <si>
    <t xml:space="preserve">Đỗ  Hoài </t>
  </si>
  <si>
    <t>DTE1653403010374</t>
  </si>
  <si>
    <t xml:space="preserve">Ngô Nguyễn Gia </t>
  </si>
  <si>
    <t>DTE1653403010407</t>
  </si>
  <si>
    <t>Từ Thị</t>
  </si>
  <si>
    <t>DTE1653403010436</t>
  </si>
  <si>
    <t xml:space="preserve">Vũ Thị </t>
  </si>
  <si>
    <t>DTE1653403010463</t>
  </si>
  <si>
    <t xml:space="preserve">Đoàn Thị Trà </t>
  </si>
  <si>
    <t>DTE1653403010487</t>
  </si>
  <si>
    <t xml:space="preserve">Hà Thị </t>
  </si>
  <si>
    <t>DTE1653403010521</t>
  </si>
  <si>
    <t xml:space="preserve">Trần Thị Hồng </t>
  </si>
  <si>
    <t>DTE1653403010533</t>
  </si>
  <si>
    <t xml:space="preserve">Lê Thị Tuyết </t>
  </si>
  <si>
    <t>DTE1653403010812</t>
  </si>
  <si>
    <t>DTE1653403010546</t>
  </si>
  <si>
    <t xml:space="preserve">Nguyễn Thị Anh </t>
  </si>
  <si>
    <t>DTE1653403010550</t>
  </si>
  <si>
    <t xml:space="preserve">Nguyễn Thị Thu </t>
  </si>
  <si>
    <t>DTE1653403010569</t>
  </si>
  <si>
    <t xml:space="preserve">Nguyễn Viết Dương </t>
  </si>
  <si>
    <t>Qúy</t>
  </si>
  <si>
    <t>DTE1653403010607</t>
  </si>
  <si>
    <t>Thanh</t>
  </si>
  <si>
    <t>DTE1653403010668</t>
  </si>
  <si>
    <t xml:space="preserve">Đặng Thị Diệu </t>
  </si>
  <si>
    <t>DTE1653403010703</t>
  </si>
  <si>
    <t xml:space="preserve">Lương Huyền </t>
  </si>
  <si>
    <t>DTE1653403010750</t>
  </si>
  <si>
    <t xml:space="preserve">Hoàng Thị Ánh </t>
  </si>
  <si>
    <t>Tuyết</t>
  </si>
  <si>
    <t>DTE1653403010761</t>
  </si>
  <si>
    <t>Vân</t>
  </si>
  <si>
    <t>DTE1653403010764</t>
  </si>
  <si>
    <t xml:space="preserve">Trịnh Hà </t>
  </si>
  <si>
    <t>Vi</t>
  </si>
  <si>
    <t xml:space="preserve"> LỚP K13- KẾ TOÁN- KIỂM TOÁN</t>
  </si>
  <si>
    <t>DTE1653403010001</t>
  </si>
  <si>
    <t>Trần Tiến</t>
  </si>
  <si>
    <t>An</t>
  </si>
  <si>
    <t>DTE1653403010004</t>
  </si>
  <si>
    <t>Đàm Thị Vân</t>
  </si>
  <si>
    <t>DTE1653403010005</t>
  </si>
  <si>
    <t>Đặng Thị Kiều</t>
  </si>
  <si>
    <t>DTE1653403010007</t>
  </si>
  <si>
    <t>Đinh Thị Hoài</t>
  </si>
  <si>
    <t>DTE1653403010813</t>
  </si>
  <si>
    <t>DTE1653403010043</t>
  </si>
  <si>
    <t>Đỗ Thị Ngọc</t>
  </si>
  <si>
    <t>DTE1653403010049</t>
  </si>
  <si>
    <t>Long Yến</t>
  </si>
  <si>
    <t>DTE1653403010081</t>
  </si>
  <si>
    <t>Đặng Thùy</t>
  </si>
  <si>
    <t>DTE1653403010083</t>
  </si>
  <si>
    <t>DTE1653403010082</t>
  </si>
  <si>
    <t>DTE1653403010084</t>
  </si>
  <si>
    <t>Đồng Thị</t>
  </si>
  <si>
    <t>DTE1653403010085</t>
  </si>
  <si>
    <t>Lăng Thị</t>
  </si>
  <si>
    <t>DTE1653403010087</t>
  </si>
  <si>
    <t>DTE1653403010088</t>
  </si>
  <si>
    <t>Nguyễn Thị Tuyết</t>
  </si>
  <si>
    <t>DTE1653403010126</t>
  </si>
  <si>
    <t>Phạm Thị</t>
  </si>
  <si>
    <t>DTE1653403010128</t>
  </si>
  <si>
    <t>DTE1653403010791</t>
  </si>
  <si>
    <t>Tống Hồng</t>
  </si>
  <si>
    <t>DTE1653403010169</t>
  </si>
  <si>
    <t>Triệu Thị</t>
  </si>
  <si>
    <t>Hành</t>
  </si>
  <si>
    <t>DTE1653403010161</t>
  </si>
  <si>
    <t>Hà Thị Thu</t>
  </si>
  <si>
    <t>DTE1653403010164</t>
  </si>
  <si>
    <t>Nguyễn Thị Lệ</t>
  </si>
  <si>
    <t>DTE1653403010201</t>
  </si>
  <si>
    <t>Tạ Thị</t>
  </si>
  <si>
    <t>DTE1653403010203</t>
  </si>
  <si>
    <t>Trần Thu</t>
  </si>
  <si>
    <t>DTE1653403010204</t>
  </si>
  <si>
    <t>Hiển</t>
  </si>
  <si>
    <t>DTE1653403010234</t>
  </si>
  <si>
    <t>DTE1653403010241</t>
  </si>
  <si>
    <t>Bùi Huy</t>
  </si>
  <si>
    <t>Hoàng</t>
  </si>
  <si>
    <t>DTE1653403010242</t>
  </si>
  <si>
    <t>Lý Thị Minh</t>
  </si>
  <si>
    <t>DTE1653403010243</t>
  </si>
  <si>
    <t>Nguyễn Minh</t>
  </si>
  <si>
    <t>DTE1653403010245</t>
  </si>
  <si>
    <t>Trương Minh</t>
  </si>
  <si>
    <t>DTE1653403010282</t>
  </si>
  <si>
    <t>DTE1653403010285</t>
  </si>
  <si>
    <t>DTE1653403010793</t>
  </si>
  <si>
    <t>Nhữ Thị Thu</t>
  </si>
  <si>
    <t>DTE1653403010322</t>
  </si>
  <si>
    <t>Nguyễn Thị Ngọc</t>
  </si>
  <si>
    <t>Khánh</t>
  </si>
  <si>
    <t>DTE1653403010324</t>
  </si>
  <si>
    <t>Bùi Trung</t>
  </si>
  <si>
    <t>Kiên</t>
  </si>
  <si>
    <t>DTE1653403010363</t>
  </si>
  <si>
    <t>DTE1653403010365</t>
  </si>
  <si>
    <t>Dương Thị Thùy</t>
  </si>
  <si>
    <t>DTE1653403010401</t>
  </si>
  <si>
    <t>Phạm Thùy</t>
  </si>
  <si>
    <t>DTE1653403010403</t>
  </si>
  <si>
    <t>DTE1653403010405</t>
  </si>
  <si>
    <t>Trịnh Diệu</t>
  </si>
  <si>
    <t>DTE1653403010442</t>
  </si>
  <si>
    <t>Hoàng Thị Hoa</t>
  </si>
  <si>
    <t>Mai</t>
  </si>
  <si>
    <t>DTE1653403010443</t>
  </si>
  <si>
    <t>Lê Thị</t>
  </si>
  <si>
    <t>DTE1653403010795</t>
  </si>
  <si>
    <t>Trần Thị Trà</t>
  </si>
  <si>
    <t>DTE1653403010483</t>
  </si>
  <si>
    <t>Ngoan</t>
  </si>
  <si>
    <t>DTE1653403010561</t>
  </si>
  <si>
    <t>Phượng</t>
  </si>
  <si>
    <t>DTE1653403010562</t>
  </si>
  <si>
    <t>Vũ Thị</t>
  </si>
  <si>
    <t>DTE1653403010601</t>
  </si>
  <si>
    <t>Thái</t>
  </si>
  <si>
    <t>DTE1653403010642</t>
  </si>
  <si>
    <t>Phan Thạch</t>
  </si>
  <si>
    <t>DTE1653403010645</t>
  </si>
  <si>
    <t>Trần Phương</t>
  </si>
  <si>
    <t>DTE1653403010602</t>
  </si>
  <si>
    <t>Ma Thị Hồng</t>
  </si>
  <si>
    <t>Thắm</t>
  </si>
  <si>
    <t>DTE1653403010604</t>
  </si>
  <si>
    <t>Nguyễn Thị Hồng</t>
  </si>
  <si>
    <t>DTE1653403010681</t>
  </si>
  <si>
    <t>Nông Thị Thanh</t>
  </si>
  <si>
    <t>Thủy</t>
  </si>
  <si>
    <t>DTE1653403010682</t>
  </si>
  <si>
    <t>Trần Thanh</t>
  </si>
  <si>
    <t>DTE1653403010685</t>
  </si>
  <si>
    <t>Nguyễn Đức</t>
  </si>
  <si>
    <t>Tiền</t>
  </si>
  <si>
    <t>DTE1653403010684</t>
  </si>
  <si>
    <t>Hà Mạnh</t>
  </si>
  <si>
    <t>Tiến</t>
  </si>
  <si>
    <t>DTE1653403010797</t>
  </si>
  <si>
    <t>Đoàn Thị Thu</t>
  </si>
  <si>
    <t>DTE1653403010722</t>
  </si>
  <si>
    <t>Phan Thị</t>
  </si>
  <si>
    <t>DTE1653403010724</t>
  </si>
  <si>
    <t xml:space="preserve"> LỚP K13- KTTHA</t>
  </si>
  <si>
    <t>DTE1653403010008</t>
  </si>
  <si>
    <t>Dương Phương</t>
  </si>
  <si>
    <t>DTE1653403010012</t>
  </si>
  <si>
    <t>Lê Lan</t>
  </si>
  <si>
    <t>DTE1653403010013</t>
  </si>
  <si>
    <t>Lê Phương</t>
  </si>
  <si>
    <t>DTE1653403010015</t>
  </si>
  <si>
    <t>Lục Nguyễn Ngọc</t>
  </si>
  <si>
    <t>DTE1653403010052</t>
  </si>
  <si>
    <t>Nguyễn Khánh</t>
  </si>
  <si>
    <t>DTE1653403010053</t>
  </si>
  <si>
    <t>Nguyễn Thị Bích</t>
  </si>
  <si>
    <t>DTE1653403010092</t>
  </si>
  <si>
    <t>Vũ Thị Phương</t>
  </si>
  <si>
    <t>DTE1653403010093</t>
  </si>
  <si>
    <t>Vy Thị Thùy</t>
  </si>
  <si>
    <t>DTE1653403010131</t>
  </si>
  <si>
    <t>Bế Hoàng</t>
  </si>
  <si>
    <t>DTE1653403010134</t>
  </si>
  <si>
    <t>Đàm Thị Thu</t>
  </si>
  <si>
    <t>DTE1653403010172</t>
  </si>
  <si>
    <t>Hoàng Thị Hồng</t>
  </si>
  <si>
    <t>DTE1653403010173</t>
  </si>
  <si>
    <t>Nghiêm Hồng</t>
  </si>
  <si>
    <t>DTE1653403010174</t>
  </si>
  <si>
    <t>Nguyễn Hồng</t>
  </si>
  <si>
    <t>DTE1653403010175</t>
  </si>
  <si>
    <t>Nguyễn Ngân</t>
  </si>
  <si>
    <t>DTE1653403010166</t>
  </si>
  <si>
    <t>Ong Thị</t>
  </si>
  <si>
    <t>DTE1653403010207</t>
  </si>
  <si>
    <t>Vũ Như Đức</t>
  </si>
  <si>
    <t>Hiếu</t>
  </si>
  <si>
    <t>DTE1653403010210</t>
  </si>
  <si>
    <t>Nguyễn Mai</t>
  </si>
  <si>
    <t>DTE1653403010213</t>
  </si>
  <si>
    <t>DTE1653403010214</t>
  </si>
  <si>
    <t>DTE1653403010215</t>
  </si>
  <si>
    <t>Nguyễn Thị Linh</t>
  </si>
  <si>
    <t>DTE1653403010247</t>
  </si>
  <si>
    <t>Dương Thúy</t>
  </si>
  <si>
    <t>DTE1653403010248</t>
  </si>
  <si>
    <t>Lành Thị Thanh</t>
  </si>
  <si>
    <t>DTE1653403010286</t>
  </si>
  <si>
    <t>DTE1653403010287</t>
  </si>
  <si>
    <t>Thành Thị Thu</t>
  </si>
  <si>
    <t>DTE1653403010290</t>
  </si>
  <si>
    <t>Lương Thanh</t>
  </si>
  <si>
    <t>DTE1653403010293</t>
  </si>
  <si>
    <t>DTE1653403010291</t>
  </si>
  <si>
    <t>DTE1653403010327</t>
  </si>
  <si>
    <t>Bùi Thị Thanh</t>
  </si>
  <si>
    <t>Lam</t>
  </si>
  <si>
    <t>DTE1653403010328</t>
  </si>
  <si>
    <t>Lương Thị</t>
  </si>
  <si>
    <t>DTE1653403010334</t>
  </si>
  <si>
    <t>Đặng Hương</t>
  </si>
  <si>
    <t>DTE1653403010330</t>
  </si>
  <si>
    <t>Ngô Thùy</t>
  </si>
  <si>
    <t>DTE1653403010369</t>
  </si>
  <si>
    <t>Lã Yến</t>
  </si>
  <si>
    <t>DTE1653403010371</t>
  </si>
  <si>
    <t>Lục Thị Hải</t>
  </si>
  <si>
    <t>DTE1653403010372</t>
  </si>
  <si>
    <t>Lương Thị Thùy</t>
  </si>
  <si>
    <t>DTE1653403010373</t>
  </si>
  <si>
    <t>Mai Diệu</t>
  </si>
  <si>
    <t>DTE1653403010375</t>
  </si>
  <si>
    <t>Nguyễn Diệu</t>
  </si>
  <si>
    <t>DTE1653403010406</t>
  </si>
  <si>
    <t>Trịnh Thị Khánh</t>
  </si>
  <si>
    <t>DTE1653403010411</t>
  </si>
  <si>
    <t>Vương Hương</t>
  </si>
  <si>
    <t>DTE1653403010413</t>
  </si>
  <si>
    <t>Đỗ Thị Kim</t>
  </si>
  <si>
    <t>DTE1653403010415</t>
  </si>
  <si>
    <t>DTE1653403010446</t>
  </si>
  <si>
    <t>DTE1653403010447</t>
  </si>
  <si>
    <t>Phùng Thị Thúy</t>
  </si>
  <si>
    <t>DTE1653403010448</t>
  </si>
  <si>
    <t>DTE1653403010449</t>
  </si>
  <si>
    <t>Trần Thị Sao</t>
  </si>
  <si>
    <t>DTE1653403010451</t>
  </si>
  <si>
    <t>Chu Thị</t>
  </si>
  <si>
    <t>Mận</t>
  </si>
  <si>
    <t>DTE1653403010811</t>
  </si>
  <si>
    <t>Hà Thị</t>
  </si>
  <si>
    <t>Mi</t>
  </si>
  <si>
    <t>DTE1653403010486</t>
  </si>
  <si>
    <t>Đỗ Thị Hồng</t>
  </si>
  <si>
    <t>DTE1653403010490</t>
  </si>
  <si>
    <t>DTE1653403010526</t>
  </si>
  <si>
    <t>Nương</t>
  </si>
  <si>
    <t>DTE1653403010796</t>
  </si>
  <si>
    <t>DTE1653403010608</t>
  </si>
  <si>
    <t>Nguyễn Xuân</t>
  </si>
  <si>
    <t>DTE1653403010646</t>
  </si>
  <si>
    <t>DTE1653403010649</t>
  </si>
  <si>
    <t>Dương Nhật</t>
  </si>
  <si>
    <t>Thiên</t>
  </si>
  <si>
    <t>DTE1653403010688</t>
  </si>
  <si>
    <t>Nguyễn Thị Hương</t>
  </si>
  <si>
    <t>DTE1653403010726</t>
  </si>
  <si>
    <t>Trịnh Hải</t>
  </si>
  <si>
    <t>DTE1653403010728</t>
  </si>
  <si>
    <t>Vũ Quỳnh</t>
  </si>
  <si>
    <t>DTE1653403010766</t>
  </si>
  <si>
    <t>Vi Hùng</t>
  </si>
  <si>
    <t>Vĩ</t>
  </si>
  <si>
    <t>DTE1653403010787</t>
  </si>
  <si>
    <t xml:space="preserve"> LỚP K13- KTTHB</t>
  </si>
  <si>
    <t>DTE1653403010789</t>
  </si>
  <si>
    <t>Nguyễn Thị Kim</t>
  </si>
  <si>
    <t>DTE1653403010022</t>
  </si>
  <si>
    <t>DTE1653403010021</t>
  </si>
  <si>
    <t>DTE1653403010025</t>
  </si>
  <si>
    <t>Nguyễn Thị Phương</t>
  </si>
  <si>
    <t>DTE1653403010027</t>
  </si>
  <si>
    <t>Nguyễn Thị Vân</t>
  </si>
  <si>
    <t>DTE1653403010030</t>
  </si>
  <si>
    <t>Nhữ Thị Kim</t>
  </si>
  <si>
    <t>DTE1653403010010</t>
  </si>
  <si>
    <t>Hoàng Ngọc</t>
  </si>
  <si>
    <t>Ánh</t>
  </si>
  <si>
    <t>DTE1653403010024</t>
  </si>
  <si>
    <t>DTE1653403010062</t>
  </si>
  <si>
    <t>Cúc</t>
  </si>
  <si>
    <t>DTE1653403010063</t>
  </si>
  <si>
    <t>Cười</t>
  </si>
  <si>
    <t>DTE1653403010070</t>
  </si>
  <si>
    <t>Phùng Xé</t>
  </si>
  <si>
    <t>De</t>
  </si>
  <si>
    <t>DTE1653403010104</t>
  </si>
  <si>
    <t>Cao Mỹ</t>
  </si>
  <si>
    <t>DTE1653403010110</t>
  </si>
  <si>
    <t>DTE1653403010064</t>
  </si>
  <si>
    <t>Đan</t>
  </si>
  <si>
    <t>DTE1653403010065</t>
  </si>
  <si>
    <t>DTE1653403010068</t>
  </si>
  <si>
    <t>Đỗ Thành</t>
  </si>
  <si>
    <t>Đạt</t>
  </si>
  <si>
    <t>DTE1653403010143</t>
  </si>
  <si>
    <t>Ngô Thị Thanh</t>
  </si>
  <si>
    <t>DTE1653403010144</t>
  </si>
  <si>
    <t>DTE1653403010145</t>
  </si>
  <si>
    <t>DTE1653403010149</t>
  </si>
  <si>
    <t>DTE1653403010150</t>
  </si>
  <si>
    <t>DTE1653403010182</t>
  </si>
  <si>
    <t>Hào</t>
  </si>
  <si>
    <t>DTE1653403010183</t>
  </si>
  <si>
    <t>Dương Dương</t>
  </si>
  <si>
    <t>Hảo</t>
  </si>
  <si>
    <t>DTE1653403010188</t>
  </si>
  <si>
    <t>Trần Thị La</t>
  </si>
  <si>
    <t>DTE1653403010221</t>
  </si>
  <si>
    <t>DTE1653403010222</t>
  </si>
  <si>
    <t>DTE1653403010262</t>
  </si>
  <si>
    <t>DTE1653403010264</t>
  </si>
  <si>
    <t>DTE1653403010263</t>
  </si>
  <si>
    <t>DTE1653403010265</t>
  </si>
  <si>
    <t>Nghiêm Bích</t>
  </si>
  <si>
    <t>DTE1653403010301</t>
  </si>
  <si>
    <t>Dương Thanh</t>
  </si>
  <si>
    <t>DTE1653403010303</t>
  </si>
  <si>
    <t>DTE1653403010341</t>
  </si>
  <si>
    <t>DTE1653403010344</t>
  </si>
  <si>
    <t>Gia Thị</t>
  </si>
  <si>
    <t>Lanh</t>
  </si>
  <si>
    <t>DTE1653403010343</t>
  </si>
  <si>
    <t>Lân</t>
  </si>
  <si>
    <t>DTE1653403010384</t>
  </si>
  <si>
    <t>Nguyễn Thị Hoài</t>
  </si>
  <si>
    <t>DTE1653403010385</t>
  </si>
  <si>
    <t>DTE1653403010422</t>
  </si>
  <si>
    <t>Bùi Thị Hiền</t>
  </si>
  <si>
    <t>Lương</t>
  </si>
  <si>
    <t>DTE1653403010461</t>
  </si>
  <si>
    <t>Đào Thị Thảo</t>
  </si>
  <si>
    <t>DTE1653403010465</t>
  </si>
  <si>
    <t>Nguyễn Thị Huyền</t>
  </si>
  <si>
    <t>DTE1653403010503</t>
  </si>
  <si>
    <t>Trịnh Xuân</t>
  </si>
  <si>
    <t>Nguyên</t>
  </si>
  <si>
    <t>DTE1653403010541</t>
  </si>
  <si>
    <t>DTE1653403010543</t>
  </si>
  <si>
    <t>DTE1653403010544</t>
  </si>
  <si>
    <t>DTE1653403010581</t>
  </si>
  <si>
    <t>Hoàng Thị Như</t>
  </si>
  <si>
    <t>DTE1653403010582</t>
  </si>
  <si>
    <t>DTE1653403010583</t>
  </si>
  <si>
    <t>Nguyễn Như</t>
  </si>
  <si>
    <t>DTE1653403010621</t>
  </si>
  <si>
    <t>DTE1653403010622</t>
  </si>
  <si>
    <t>Dương Thị Phương</t>
  </si>
  <si>
    <t>DTE1653403010810</t>
  </si>
  <si>
    <t>DTE1653403010662</t>
  </si>
  <si>
    <t>Thư</t>
  </si>
  <si>
    <t>DTE1653403010665</t>
  </si>
  <si>
    <t>DTE1653403010702</t>
  </si>
  <si>
    <t>Lê Thị Thu</t>
  </si>
  <si>
    <t>DTE1653403010705</t>
  </si>
  <si>
    <t>Lưu Thị Thùy</t>
  </si>
  <si>
    <t>DTE1653403010809</t>
  </si>
  <si>
    <t>Đồng Quang</t>
  </si>
  <si>
    <t>Tuấn</t>
  </si>
  <si>
    <t>DTE1653403010743</t>
  </si>
  <si>
    <t>Nguyễn Hữu</t>
  </si>
  <si>
    <t>DTE1653403010744</t>
  </si>
  <si>
    <t>Vương Anh</t>
  </si>
  <si>
    <t>DTE1653403010799</t>
  </si>
  <si>
    <t>Tuyến</t>
  </si>
  <si>
    <t>DTE1653403010774</t>
  </si>
  <si>
    <t>LỚP K13- KTTHD</t>
  </si>
  <si>
    <t>DTE1653403010031</t>
  </si>
  <si>
    <t>Phạm Thị Hoài</t>
  </si>
  <si>
    <t>DTE1653403010032</t>
  </si>
  <si>
    <t>Phạm Thị Phương</t>
  </si>
  <si>
    <t>DTE1653403010071</t>
  </si>
  <si>
    <t>Diệp</t>
  </si>
  <si>
    <t>DTE1653403010072</t>
  </si>
  <si>
    <t>Dinh</t>
  </si>
  <si>
    <t>DTE1653403010073</t>
  </si>
  <si>
    <t>Lăng Huyền</t>
  </si>
  <si>
    <t>Dịu</t>
  </si>
  <si>
    <t>DTE1653403010074</t>
  </si>
  <si>
    <t>DTE1653403010112</t>
  </si>
  <si>
    <t>Tạ Thị Mỹ</t>
  </si>
  <si>
    <t>DTE1653403010113</t>
  </si>
  <si>
    <t>DTE1653403010114</t>
  </si>
  <si>
    <t>Trương Thị</t>
  </si>
  <si>
    <t>DTE1653403010075</t>
  </si>
  <si>
    <t>Đôi</t>
  </si>
  <si>
    <t>DTE1653403010153</t>
  </si>
  <si>
    <t>Nguyễn Nhật</t>
  </si>
  <si>
    <t>Hạ</t>
  </si>
  <si>
    <t>DTE1653403010191</t>
  </si>
  <si>
    <t>DTE1653403010195</t>
  </si>
  <si>
    <t>Lưu Thanh</t>
  </si>
  <si>
    <t>DTE1653403010226</t>
  </si>
  <si>
    <t>Nguyễn Thái</t>
  </si>
  <si>
    <t>DTE1653403010228</t>
  </si>
  <si>
    <t>DTE1653403010229</t>
  </si>
  <si>
    <t>DTE1653403010306</t>
  </si>
  <si>
    <t>DTE1653403010312</t>
  </si>
  <si>
    <t>DTE1653403010314</t>
  </si>
  <si>
    <t>Phạm Thị Thu</t>
  </si>
  <si>
    <t>DTE1653403010269</t>
  </si>
  <si>
    <t>Bùi Diệu</t>
  </si>
  <si>
    <t>DTE1653403010271</t>
  </si>
  <si>
    <t>DTE1653403010274</t>
  </si>
  <si>
    <t>DTE1653403010275</t>
  </si>
  <si>
    <t>DTE1653403010273</t>
  </si>
  <si>
    <t>Đồng Thị Thanh</t>
  </si>
  <si>
    <t>DTE1653403010794</t>
  </si>
  <si>
    <t>Nguyễn Phùng Thị</t>
  </si>
  <si>
    <t>Liễu</t>
  </si>
  <si>
    <t>DTE1653403010354</t>
  </si>
  <si>
    <t>DTE1653403010817</t>
  </si>
  <si>
    <t>DTE1653403010389</t>
  </si>
  <si>
    <t>Nguyễn Thị Thùy</t>
  </si>
  <si>
    <t>DTE1653403010391</t>
  </si>
  <si>
    <t>DTE1653403010392</t>
  </si>
  <si>
    <t>DTE1653403010393</t>
  </si>
  <si>
    <t>DTE1653403010394</t>
  </si>
  <si>
    <t>DTE1653403010430</t>
  </si>
  <si>
    <t>Nguyễn Thị Hải</t>
  </si>
  <si>
    <t>DTE1653403010433</t>
  </si>
  <si>
    <t>Phạm Thị Hương</t>
  </si>
  <si>
    <t>DTE1653403010468</t>
  </si>
  <si>
    <t>Nông Thùy</t>
  </si>
  <si>
    <t>DTE1653403010805</t>
  </si>
  <si>
    <t>Nga</t>
  </si>
  <si>
    <t>DTE1653403010474</t>
  </si>
  <si>
    <t>DTE1653403010506</t>
  </si>
  <si>
    <t>Tạ Ánh</t>
  </si>
  <si>
    <t>Nguyệt</t>
  </si>
  <si>
    <t>DTE1653403010512</t>
  </si>
  <si>
    <t>Lưu Quỳnh</t>
  </si>
  <si>
    <t>DTE1653403010515</t>
  </si>
  <si>
    <t>DTE1653403010554</t>
  </si>
  <si>
    <t>DTE1653403010555</t>
  </si>
  <si>
    <t>Phan Quỳnh</t>
  </si>
  <si>
    <t>DTE1653403010587</t>
  </si>
  <si>
    <t>DTE1653403010588</t>
  </si>
  <si>
    <t>Phạm Thị Như</t>
  </si>
  <si>
    <t>DTE1653403010589</t>
  </si>
  <si>
    <t>Trần Thị Thúy</t>
  </si>
  <si>
    <t>DTE1653403010590</t>
  </si>
  <si>
    <t>DTE1653403010592</t>
  </si>
  <si>
    <t>Sao</t>
  </si>
  <si>
    <t>DTE1653403010628</t>
  </si>
  <si>
    <t>Lưu Phương</t>
  </si>
  <si>
    <t>DTE1653403010630</t>
  </si>
  <si>
    <t>DTE1653403010707</t>
  </si>
  <si>
    <t>Ngô Thị</t>
  </si>
  <si>
    <t>DTE1653403010708</t>
  </si>
  <si>
    <t>Ngô Thị Huyền</t>
  </si>
  <si>
    <t>DTE1653403010710</t>
  </si>
  <si>
    <t>Nguyễn Hà</t>
  </si>
  <si>
    <t>DTE1653403010814</t>
  </si>
  <si>
    <t>Bế Bảo</t>
  </si>
  <si>
    <t>Trâm</t>
  </si>
  <si>
    <t>DTE1653403010746</t>
  </si>
  <si>
    <t>Nguyễn Thanh</t>
  </si>
  <si>
    <t>Tùng</t>
  </si>
  <si>
    <t>DTE1653403010749</t>
  </si>
  <si>
    <t>DTE1653403010777</t>
  </si>
  <si>
    <t>Đàm Thị Hải</t>
  </si>
  <si>
    <t xml:space="preserve"> LỚP K13- KTTHE</t>
  </si>
  <si>
    <t>DTE1653403010036</t>
  </si>
  <si>
    <t>Trần Thị Ngọc</t>
  </si>
  <si>
    <t>DTE1653403010038</t>
  </si>
  <si>
    <t>Trần Thị Trâm</t>
  </si>
  <si>
    <t>DTE1653403010039</t>
  </si>
  <si>
    <t>Trần Thị Vân</t>
  </si>
  <si>
    <t>DTE1653403010807</t>
  </si>
  <si>
    <t>DTE1653403010076</t>
  </si>
  <si>
    <t>Hứa Chu</t>
  </si>
  <si>
    <t>Đông</t>
  </si>
  <si>
    <t>DTE1653403010077</t>
  </si>
  <si>
    <t>Dương Minh</t>
  </si>
  <si>
    <t>Đức</t>
  </si>
  <si>
    <t>DTE1653403010078</t>
  </si>
  <si>
    <t>Lê Huỳnh</t>
  </si>
  <si>
    <t>DTE1653403010080</t>
  </si>
  <si>
    <t>Triệu Minh</t>
  </si>
  <si>
    <t>DTE1653403010117</t>
  </si>
  <si>
    <t>DTE1653403010118</t>
  </si>
  <si>
    <t>Hồ Linh</t>
  </si>
  <si>
    <t>DTE1653403010804</t>
  </si>
  <si>
    <t>Nông Thu</t>
  </si>
  <si>
    <t>DTE1653403010156</t>
  </si>
  <si>
    <t>Hân</t>
  </si>
  <si>
    <t>DTE1653403010157</t>
  </si>
  <si>
    <t>Phạm Thị Ngọc</t>
  </si>
  <si>
    <t>DTE1653403010196</t>
  </si>
  <si>
    <t>DTE1653403010197</t>
  </si>
  <si>
    <t>DTE1653403010199</t>
  </si>
  <si>
    <t>DTE1653403010205</t>
  </si>
  <si>
    <t>Lê Trọng</t>
  </si>
  <si>
    <t>DTE1653403010238</t>
  </si>
  <si>
    <t>Phúc Thị</t>
  </si>
  <si>
    <t>DTE1653403010802</t>
  </si>
  <si>
    <t>Vũ Văn</t>
  </si>
  <si>
    <t>Huy</t>
  </si>
  <si>
    <t>DTE1653403010317</t>
  </si>
  <si>
    <t>Tất Thanh</t>
  </si>
  <si>
    <t>DTE1653403010319</t>
  </si>
  <si>
    <t>DTE1653403010320</t>
  </si>
  <si>
    <t>DTE1653402010071</t>
  </si>
  <si>
    <t>Hoàng Thị Diệu</t>
  </si>
  <si>
    <t>DTE1653403010356</t>
  </si>
  <si>
    <t>Đặng Thị</t>
  </si>
  <si>
    <t>DTE1653403010360</t>
  </si>
  <si>
    <t>DTE1653403010396</t>
  </si>
  <si>
    <t>DTE1653403010397</t>
  </si>
  <si>
    <t>DTE1653403010398</t>
  </si>
  <si>
    <t>DTE1653403010399</t>
  </si>
  <si>
    <t>DTE1653403010437</t>
  </si>
  <si>
    <t>Đặng Thị Thanh</t>
  </si>
  <si>
    <t>DTE1653403010438</t>
  </si>
  <si>
    <t>DTE1653403010476</t>
  </si>
  <si>
    <t>Ngân</t>
  </si>
  <si>
    <t>DTE1653403010478</t>
  </si>
  <si>
    <t>DTE1653403010518</t>
  </si>
  <si>
    <t>DTE1653403010519</t>
  </si>
  <si>
    <t>DTE1653403010596</t>
  </si>
  <si>
    <t>Nguyễn Vũ Cao</t>
  </si>
  <si>
    <t>Sơn</t>
  </si>
  <si>
    <t>DTE1653403010600</t>
  </si>
  <si>
    <t>DTE1653403010632</t>
  </si>
  <si>
    <t>Nguyễn Phương</t>
  </si>
  <si>
    <t>DTE1653403010639</t>
  </si>
  <si>
    <t>DTE1653403010671</t>
  </si>
  <si>
    <t>Lộc Thị</t>
  </si>
  <si>
    <t>Thùy</t>
  </si>
  <si>
    <t>DTE1653403010672</t>
  </si>
  <si>
    <t>DTE1653403010678</t>
  </si>
  <si>
    <t>Lê Thanh</t>
  </si>
  <si>
    <t>DTE1653403010674</t>
  </si>
  <si>
    <t>DTE1653403010711</t>
  </si>
  <si>
    <t>Nguyễn Huyền</t>
  </si>
  <si>
    <t>DTE1653403010712</t>
  </si>
  <si>
    <t>DTE1653403010715</t>
  </si>
  <si>
    <t>DTE1653403010716</t>
  </si>
  <si>
    <t>DTE1653403010718</t>
  </si>
  <si>
    <t>DTE1653403010719</t>
  </si>
  <si>
    <t>DTE1653403010751</t>
  </si>
  <si>
    <t>DTE1653403010753</t>
  </si>
  <si>
    <t>Uyên</t>
  </si>
  <si>
    <t>DTE1653403010755</t>
  </si>
  <si>
    <t>Quách Thị Tố</t>
  </si>
  <si>
    <t>DTE1653403010756</t>
  </si>
  <si>
    <t>DTE1653403010758</t>
  </si>
  <si>
    <t>DTE1653403010759</t>
  </si>
  <si>
    <t>DTE1653403010780</t>
  </si>
  <si>
    <t>DTE1653403010806</t>
  </si>
  <si>
    <t>Đào Thị Hải</t>
  </si>
  <si>
    <t>DTE1653403010781</t>
  </si>
  <si>
    <t>DTE1653403010784</t>
  </si>
  <si>
    <t>DTE1653403010785</t>
  </si>
  <si>
    <t>LỚP K13- KTTHF</t>
  </si>
  <si>
    <t>KHOA KINH TẾ</t>
  </si>
  <si>
    <t xml:space="preserve">                           </t>
  </si>
  <si>
    <t xml:space="preserve"> CỘNG HÒA XÃ HỘI CHỦ NGHĨA VIỆT NAM</t>
  </si>
  <si>
    <t xml:space="preserve">                                    </t>
  </si>
  <si>
    <t>Độc lập - Tự do - Hạnh phúc</t>
  </si>
  <si>
    <t>Lớp: K13 KTPT</t>
  </si>
  <si>
    <t>Tổng số sinh viên : 29</t>
  </si>
  <si>
    <t>Họ và</t>
  </si>
  <si>
    <t>Xếp loại rèn luyện</t>
  </si>
  <si>
    <t>Toàn khóa</t>
  </si>
  <si>
    <t>Ghi chú</t>
  </si>
  <si>
    <t>Kỳ I</t>
  </si>
  <si>
    <t>Kỳ II</t>
  </si>
  <si>
    <t>DTE1653101010017</t>
  </si>
  <si>
    <t>Bàn Thị Thu Chang</t>
  </si>
  <si>
    <t>DTE1653101010018</t>
  </si>
  <si>
    <t>Nguyễn Trịnh Bảo Châu</t>
  </si>
  <si>
    <t>DTE1653101010023</t>
  </si>
  <si>
    <t>Trần Thị Cúc</t>
  </si>
  <si>
    <t>DTE1653101010200</t>
  </si>
  <si>
    <t>Hà Thùy Dung</t>
  </si>
  <si>
    <t>DTE1653101010059</t>
  </si>
  <si>
    <t>Nguyễn Thị Thu Hoài</t>
  </si>
  <si>
    <t>DTE1653101010062</t>
  </si>
  <si>
    <t>Trần Thanh Huệ</t>
  </si>
  <si>
    <t>DTE1653101010072</t>
  </si>
  <si>
    <t>Tạ Thu Huyền</t>
  </si>
  <si>
    <t>DTE1653101010063</t>
  </si>
  <si>
    <t>Bùi Duy Hưng</t>
  </si>
  <si>
    <t>DTE1653101010081</t>
  </si>
  <si>
    <t>Dương Công Lạng</t>
  </si>
  <si>
    <t>DTE1653101010090</t>
  </si>
  <si>
    <t>Phạm Thị Bảo Linh</t>
  </si>
  <si>
    <t>DTE1653101010094</t>
  </si>
  <si>
    <t>Nguyễn Thị Phương Ly</t>
  </si>
  <si>
    <t>DTE1653101010102</t>
  </si>
  <si>
    <t>Hoàng Trà My</t>
  </si>
  <si>
    <t>DTE1653101010105</t>
  </si>
  <si>
    <t>Lý Thị Nam</t>
  </si>
  <si>
    <t>DTE1653101010108</t>
  </si>
  <si>
    <t>Trần Thị Thúy Ngân</t>
  </si>
  <si>
    <t>DTE1653101010110</t>
  </si>
  <si>
    <t>Bùi Bích Ngọc</t>
  </si>
  <si>
    <t>DTE1653101010216</t>
  </si>
  <si>
    <t>Trần Thị Nhung</t>
  </si>
  <si>
    <t>DTE1653101010120</t>
  </si>
  <si>
    <t>Vũ Thị Huyền Nhung</t>
  </si>
  <si>
    <t>DTE1653101010128</t>
  </si>
  <si>
    <t>DTE1653101010135</t>
  </si>
  <si>
    <t>Phạm Thị Quỳnh</t>
  </si>
  <si>
    <t>DTE1653101010184</t>
  </si>
  <si>
    <t>Bàn Mùi Sết</t>
  </si>
  <si>
    <t>DTE1653101010139</t>
  </si>
  <si>
    <t>Hoàng Thị Thanh Tâm</t>
  </si>
  <si>
    <t>DTE1653101010154</t>
  </si>
  <si>
    <t>Phạm Thị Minh Thúy</t>
  </si>
  <si>
    <t>DTE1653101010159</t>
  </si>
  <si>
    <t>Thân Thị Thu Trà</t>
  </si>
  <si>
    <t>DTE1653101010165</t>
  </si>
  <si>
    <t>Vũ Thị Hà Trang</t>
  </si>
  <si>
    <t>DTE1653101010166</t>
  </si>
  <si>
    <t>Vũ Thị Huyền Trang</t>
  </si>
  <si>
    <t>DTE1653101010171</t>
  </si>
  <si>
    <t>Dương Văn Tuấn</t>
  </si>
  <si>
    <t>DTE1653101010191</t>
  </si>
  <si>
    <t>Vũ Minh Tuấn</t>
  </si>
  <si>
    <t>DTE1653101010201</t>
  </si>
  <si>
    <t>Nguyễn Thu Uyên</t>
  </si>
  <si>
    <t>DTE1653101010174</t>
  </si>
  <si>
    <t>Trần Thị Thu Uyên</t>
  </si>
  <si>
    <t>Lớp: K13 KTYT</t>
  </si>
  <si>
    <t>Tổng số sinh viên : 13</t>
  </si>
  <si>
    <t>DTE1653101010015</t>
  </si>
  <si>
    <t>Hoàng Thị Như Bình</t>
  </si>
  <si>
    <t>DTE1653101010209</t>
  </si>
  <si>
    <t>Giàng A Chi</t>
  </si>
  <si>
    <t>DTE1653101010024</t>
  </si>
  <si>
    <t>Nguyễn Thị Ngọc Diệp</t>
  </si>
  <si>
    <t>DTE1653101010046</t>
  </si>
  <si>
    <t>Trần Tuấn Hiệp</t>
  </si>
  <si>
    <t>DTE1653101010060</t>
  </si>
  <si>
    <t>Lâm Quốc Hoàng</t>
  </si>
  <si>
    <t>DTE1653101010071</t>
  </si>
  <si>
    <t>Lê Thị Ngọc Huyền</t>
  </si>
  <si>
    <t>DTE1653101010213</t>
  </si>
  <si>
    <t>Tạ Thị Lan</t>
  </si>
  <si>
    <t>DTE1653101010212</t>
  </si>
  <si>
    <t>Cầm Thị Tâm</t>
  </si>
  <si>
    <t>DTE1653101010189</t>
  </si>
  <si>
    <t>Vũ Thị Tâm</t>
  </si>
  <si>
    <t>DTE1653101010149</t>
  </si>
  <si>
    <t>Nguyễn Văn Thiện</t>
  </si>
  <si>
    <t>DTE1653101010161</t>
  </si>
  <si>
    <t>Chu Thùy Trang</t>
  </si>
  <si>
    <t>DTE1653101010183</t>
  </si>
  <si>
    <t>Ma Thu Trang</t>
  </si>
  <si>
    <t>DTE1653101010173</t>
  </si>
  <si>
    <t>Hoàng Thị Tuyết</t>
  </si>
  <si>
    <t>Lớp: K13 KTNN&amp;PTNT</t>
  </si>
  <si>
    <t>Tổng số sinh viên : 4</t>
  </si>
  <si>
    <t>DTE1653101010205</t>
  </si>
  <si>
    <t>Vàng A Đông</t>
  </si>
  <si>
    <t>DTE1653101010047</t>
  </si>
  <si>
    <t>Bàn Văn Hiếu</t>
  </si>
  <si>
    <t>DTE1653101010153</t>
  </si>
  <si>
    <t>Đinh Văn Thực</t>
  </si>
  <si>
    <t>DTE1653101010187</t>
  </si>
  <si>
    <t>Lê Thị Út</t>
  </si>
  <si>
    <t>Lớp: K13 KTĐT</t>
  </si>
  <si>
    <t>Tổng số sinh viên: 30</t>
  </si>
  <si>
    <t>DTE1653101010013</t>
  </si>
  <si>
    <t>Vương Thị Lan Anh</t>
  </si>
  <si>
    <t>DTE1653101010006</t>
  </si>
  <si>
    <t>Ngô Thị Ánh</t>
  </si>
  <si>
    <t>DTE1653101010016</t>
  </si>
  <si>
    <t>Nguyễn Ngọc Châm</t>
  </si>
  <si>
    <t>DTE1653101010019</t>
  </si>
  <si>
    <t>Ma Thùy Chi</t>
  </si>
  <si>
    <t>DTE1653801070221</t>
  </si>
  <si>
    <t>Lê Hoàng Diệu</t>
  </si>
  <si>
    <t>DTE1653101010034</t>
  </si>
  <si>
    <t>Tạ Thị Duyên</t>
  </si>
  <si>
    <t>DTE1653101010221</t>
  </si>
  <si>
    <t>PHOMKHAM HAMMATY</t>
  </si>
  <si>
    <t>DTE1653101010043</t>
  </si>
  <si>
    <t>Trần Thu Hạnh</t>
  </si>
  <si>
    <t>Đình chỉ học</t>
  </si>
  <si>
    <t>DTE1653101010215</t>
  </si>
  <si>
    <t>Nguyễn Thị Hảo</t>
  </si>
  <si>
    <t>Bảo lưu</t>
  </si>
  <si>
    <t>DTE1653101010075</t>
  </si>
  <si>
    <t>Vi Long Khánh</t>
  </si>
  <si>
    <t>DTE1653101010223</t>
  </si>
  <si>
    <t>SOUVANDY KOMMASITH</t>
  </si>
  <si>
    <t>DTE1653101010084</t>
  </si>
  <si>
    <t>Hoàng Linh Linh</t>
  </si>
  <si>
    <t>DTE1653101010086</t>
  </si>
  <si>
    <t>Nguyễn Anh Nhật Linh</t>
  </si>
  <si>
    <t>DTE1653101010088</t>
  </si>
  <si>
    <t>DTE1653101010091</t>
  </si>
  <si>
    <t>Thiều Khánh Linh</t>
  </si>
  <si>
    <t>DTE1653101010092</t>
  </si>
  <si>
    <t>Hoàng Trường Long</t>
  </si>
  <si>
    <t>DTE1653101010098</t>
  </si>
  <si>
    <t>Đặng Nhật Minh</t>
  </si>
  <si>
    <t>DTE1653101010103</t>
  </si>
  <si>
    <t>Phạm Thị Mỵ</t>
  </si>
  <si>
    <t>DTE1653101010104</t>
  </si>
  <si>
    <t>Đậu Xuân Nam</t>
  </si>
  <si>
    <t>DTE1653101010111</t>
  </si>
  <si>
    <t>Đặng Thị Minh Ngọc</t>
  </si>
  <si>
    <t>DTE1653101010193</t>
  </si>
  <si>
    <t>Nguyễn Hồng Nhung</t>
  </si>
  <si>
    <t>DTE1653101010121</t>
  </si>
  <si>
    <t>Phạm Thị Khánh Ninh</t>
  </si>
  <si>
    <t>DTE1653101010207</t>
  </si>
  <si>
    <t>Trịnh Thị Nụ</t>
  </si>
  <si>
    <t>DTE1653101010122</t>
  </si>
  <si>
    <t>Hà Kim Oanh</t>
  </si>
  <si>
    <t>DTE1653101010225</t>
  </si>
  <si>
    <t>SAOLA PHENGXAYAVONG</t>
  </si>
  <si>
    <t>DTE1653101010222</t>
  </si>
  <si>
    <t>BOUNKEO SENGKHASEUM</t>
  </si>
  <si>
    <t>DTE1653101010148</t>
  </si>
  <si>
    <t>Nguyễn Mạnh Thảo</t>
  </si>
  <si>
    <t>DTE1653101010224</t>
  </si>
  <si>
    <t>PHETSAMAI TOMMANY</t>
  </si>
  <si>
    <t>DTE1653101010186</t>
  </si>
  <si>
    <t>Ma Thị Thu Uyên</t>
  </si>
  <si>
    <t>DTE1653101010177</t>
  </si>
  <si>
    <t>Phạm Văn Việt</t>
  </si>
  <si>
    <t>KHOA MARKETING, THƯƠNG MẠI &amp; DU LỊCH</t>
  </si>
  <si>
    <t>MÃ SV</t>
  </si>
  <si>
    <t>HỌ VÀ TÊN</t>
  </si>
  <si>
    <t>DTE1653401150005</t>
  </si>
  <si>
    <t>Trần Quỳnh Anh</t>
  </si>
  <si>
    <t>Đang thực tập tại Singapore</t>
  </si>
  <si>
    <t>DTE1653401150008</t>
  </si>
  <si>
    <t>Nguyễn Thị Ánh</t>
  </si>
  <si>
    <t>DTE1653401150063</t>
  </si>
  <si>
    <t>Nguyễn Thị Bình</t>
  </si>
  <si>
    <t>DTE1653401150013 </t>
  </si>
  <si>
    <t xml:space="preserve">Đỗ Thị Hằng </t>
  </si>
  <si>
    <t>DTE1653401150017</t>
  </si>
  <si>
    <t>Nguyễn Thi Hiếu</t>
  </si>
  <si>
    <t>DTE1653401150023</t>
  </si>
  <si>
    <t>Nguyễn Thị Lan Hương</t>
  </si>
  <si>
    <t>DTE1653401150026</t>
  </si>
  <si>
    <t>Bùi Nguyễn Khánh Linh</t>
  </si>
  <si>
    <t>DTE1653401150028</t>
  </si>
  <si>
    <t>Vũ Phúc Lộc</t>
  </si>
  <si>
    <t>DTE1653401150032</t>
  </si>
  <si>
    <t>Lưu Thị Nam</t>
  </si>
  <si>
    <t>DTE1653401150039</t>
  </si>
  <si>
    <t>Trần Thị Phương </t>
  </si>
  <si>
    <t>DTE1653401150040</t>
  </si>
  <si>
    <t>Trần Thị Thu Phương </t>
  </si>
  <si>
    <t>DTE1653401150047</t>
  </si>
  <si>
    <t>Nguyễn Thị Thảo</t>
  </si>
  <si>
    <t>DTE1653401150061</t>
  </si>
  <si>
    <t xml:space="preserve">Trần Thị Uyên </t>
  </si>
  <si>
    <t>DTE1653401150055</t>
  </si>
  <si>
    <t>Trịnh Thu Uyên</t>
  </si>
  <si>
    <t xml:space="preserve">DTE1653401150062 </t>
  </si>
  <si>
    <t>Lê Hồng Vân</t>
  </si>
  <si>
    <t>Buộc thôi học</t>
  </si>
  <si>
    <t xml:space="preserve"> LỚP K13 QT MARKETING</t>
  </si>
  <si>
    <t>2016 - 2017</t>
  </si>
  <si>
    <t>DTE1653101010042</t>
  </si>
  <si>
    <t>Vi Thị Thanh Hằng</t>
  </si>
  <si>
    <t>DTE1653101010220</t>
  </si>
  <si>
    <t>HUANG JU</t>
  </si>
  <si>
    <t>DTE1653101010230</t>
  </si>
  <si>
    <t>SOMCHITH KHEMMALATH</t>
  </si>
  <si>
    <t>DTE1653101010231</t>
  </si>
  <si>
    <t>BOUNTHAVY LATSAYOTHA</t>
  </si>
  <si>
    <t>Bảo lưu kỳ 8</t>
  </si>
  <si>
    <t>DTE1653101010095</t>
  </si>
  <si>
    <t>Nguyễn Hương Mai</t>
  </si>
  <si>
    <t>DTE1653101010228</t>
  </si>
  <si>
    <t>PHUANGTHIDA PHOUNSOMBUD</t>
  </si>
  <si>
    <t>DTE1653101010229</t>
  </si>
  <si>
    <t>KHONETAVANH THIPPHAVONG</t>
  </si>
  <si>
    <t>DTE1653101010160</t>
  </si>
  <si>
    <t>Bùi Thu Trang</t>
  </si>
  <si>
    <t>DTE1653403010760</t>
  </si>
  <si>
    <t>Đi TQ học liên kết</t>
  </si>
  <si>
    <t xml:space="preserve"> LỚP K13 TMQT</t>
  </si>
  <si>
    <t>DTE1653401030002</t>
  </si>
  <si>
    <t>Nguyễn Duy An</t>
  </si>
  <si>
    <t>DTE1653401030007</t>
  </si>
  <si>
    <t>Bùi Anh Dũng</t>
  </si>
  <si>
    <t>DTE1653401030009</t>
  </si>
  <si>
    <t>Nguyễn Thị Hành</t>
  </si>
  <si>
    <t>DTE1653401030013</t>
  </si>
  <si>
    <t>Vương Minh Hiếu</t>
  </si>
  <si>
    <t>DTE1653401030014</t>
  </si>
  <si>
    <t>Nguyễn Văn Hoàng</t>
  </si>
  <si>
    <t>DTE1653401030020</t>
  </si>
  <si>
    <t>Dương Quốc Huy</t>
  </si>
  <si>
    <t>DTE1653401030022</t>
  </si>
  <si>
    <t>Tạ Thị Minh Huyền</t>
  </si>
  <si>
    <t>DTE1653401030025</t>
  </si>
  <si>
    <t>Khuông Thị Kiều</t>
  </si>
  <si>
    <t>DTE1653401030026</t>
  </si>
  <si>
    <t>Dương Thị Lan</t>
  </si>
  <si>
    <t>DTE1653401030071</t>
  </si>
  <si>
    <t>Trần Thùy Linh</t>
  </si>
  <si>
    <t>DTE1653401030031</t>
  </si>
  <si>
    <t>Nguyễn Thị Lợi</t>
  </si>
  <si>
    <t>DTE1653401030033</t>
  </si>
  <si>
    <t>Phạm Thị Mai</t>
  </si>
  <si>
    <t>DTE1653401030037</t>
  </si>
  <si>
    <t>Nguyễn Thị Na</t>
  </si>
  <si>
    <t>DTE1653401030048</t>
  </si>
  <si>
    <t>Nguyễn Thị Nhàn</t>
  </si>
  <si>
    <t>DTE1653401030050</t>
  </si>
  <si>
    <t>Nông Văn Niên</t>
  </si>
  <si>
    <t>DTE1653401030051</t>
  </si>
  <si>
    <t>Nông Thị Phương</t>
  </si>
  <si>
    <t>DTE1653401030058</t>
  </si>
  <si>
    <t>Hoàng Thị Thu Thủy</t>
  </si>
  <si>
    <t>DTE1653401030066</t>
  </si>
  <si>
    <t>Trần Thị Viên</t>
  </si>
  <si>
    <t xml:space="preserve"> LỚP K13 QTKD DL&amp;KS</t>
  </si>
  <si>
    <t>KHOA NGÂN HÀNG - TÀI CHÍNH</t>
  </si>
  <si>
    <t>LỚP  K13 TCDN</t>
  </si>
  <si>
    <t>TK</t>
  </si>
  <si>
    <t>VII</t>
  </si>
  <si>
    <t>VIII</t>
  </si>
  <si>
    <t>DTE1653402010007</t>
  </si>
  <si>
    <t>Nguyễn Quế</t>
  </si>
  <si>
    <t>DTE1653402010017</t>
  </si>
  <si>
    <t>Trần Linh</t>
  </si>
  <si>
    <t>DTE1653402010034</t>
  </si>
  <si>
    <t>Lương Thùy</t>
  </si>
  <si>
    <t>DTE1653402010035</t>
  </si>
  <si>
    <t>DTE1653402010039</t>
  </si>
  <si>
    <t>Hoàng Văn</t>
  </si>
  <si>
    <t>DTE1653402010051</t>
  </si>
  <si>
    <t>DTE1653402010053</t>
  </si>
  <si>
    <t>Hoàng Thanh</t>
  </si>
  <si>
    <t>DTE1653402010060</t>
  </si>
  <si>
    <t>DTE1653402010062</t>
  </si>
  <si>
    <t>Mông Thị Thanh</t>
  </si>
  <si>
    <t>DTE1653402010194</t>
  </si>
  <si>
    <t>DTE1653402010079</t>
  </si>
  <si>
    <t>DTE1653402010086</t>
  </si>
  <si>
    <t>Vũ Duy</t>
  </si>
  <si>
    <t>DTE1653402010088</t>
  </si>
  <si>
    <t>DTE1653402010089</t>
  </si>
  <si>
    <t>Hứa Thị</t>
  </si>
  <si>
    <t>DTE1653402010210</t>
  </si>
  <si>
    <t>DTE1653402010209</t>
  </si>
  <si>
    <t>Bế Thị Linh</t>
  </si>
  <si>
    <t>DTE1653402010097</t>
  </si>
  <si>
    <t>DTE1653402010101</t>
  </si>
  <si>
    <t>DTE1653402010214</t>
  </si>
  <si>
    <t>Phùng Thị</t>
  </si>
  <si>
    <t>DTE1653402010122</t>
  </si>
  <si>
    <t>Hoàng Bích</t>
  </si>
  <si>
    <t>DTE1653402010125</t>
  </si>
  <si>
    <t>Như</t>
  </si>
  <si>
    <t>DTE1653402010139</t>
  </si>
  <si>
    <t>Nguyễn Hà Thiều</t>
  </si>
  <si>
    <t>DTE1653402010206</t>
  </si>
  <si>
    <t>Trần Bích</t>
  </si>
  <si>
    <t>DTE1653402010197</t>
  </si>
  <si>
    <t>Phạm Ngọc</t>
  </si>
  <si>
    <t>DTE1653402010166</t>
  </si>
  <si>
    <t>Trần Thạch</t>
  </si>
  <si>
    <t>DTE1653402010215</t>
  </si>
  <si>
    <t>DTE1653402010171</t>
  </si>
  <si>
    <t>DTE1653402010173</t>
  </si>
  <si>
    <t>Nguyễn Khắc</t>
  </si>
  <si>
    <t>DTE1653402010201</t>
  </si>
  <si>
    <t>Ngô Quỳnh</t>
  </si>
  <si>
    <t>DTE1653402010176</t>
  </si>
  <si>
    <t>DTE1653402010178</t>
  </si>
  <si>
    <t>DTE1653402010179</t>
  </si>
  <si>
    <t>Bảo lưu từ HK VIII</t>
  </si>
  <si>
    <t>DTE1653402010187</t>
  </si>
  <si>
    <t>Hoàng Ánh</t>
  </si>
  <si>
    <t>LỚP  K13 TCNH</t>
  </si>
  <si>
    <t>DTE1653402010002</t>
  </si>
  <si>
    <t>Bùi Quỳnh</t>
  </si>
  <si>
    <t>DTE1653402010213</t>
  </si>
  <si>
    <t>Bùi Thị Lan</t>
  </si>
  <si>
    <t>DTE1653402010003</t>
  </si>
  <si>
    <t>DTE1653402010004</t>
  </si>
  <si>
    <t>Hoàng Huy</t>
  </si>
  <si>
    <t>DTE1653402010005</t>
  </si>
  <si>
    <t>Lê Hải</t>
  </si>
  <si>
    <t>DTE1653402010006</t>
  </si>
  <si>
    <t>Lưu Thị</t>
  </si>
  <si>
    <t>DTE1653801070011</t>
  </si>
  <si>
    <t>Nguyễn Ngọc Quang</t>
  </si>
  <si>
    <t>DTE1653402010013</t>
  </si>
  <si>
    <t>DTE1653402010222</t>
  </si>
  <si>
    <t xml:space="preserve">TADAM </t>
  </si>
  <si>
    <t>BOUNHEUAN</t>
  </si>
  <si>
    <t>DTE1653402010192</t>
  </si>
  <si>
    <t>Nguyễn Văn</t>
  </si>
  <si>
    <t>Bổn</t>
  </si>
  <si>
    <t>DTE1653402010028</t>
  </si>
  <si>
    <t>DTE1653402010029</t>
  </si>
  <si>
    <t>DTE1653402010223</t>
  </si>
  <si>
    <t>Lê Văn</t>
  </si>
  <si>
    <t>Dũng</t>
  </si>
  <si>
    <t>DTE1653402010032</t>
  </si>
  <si>
    <t>Nguyễn Anh</t>
  </si>
  <si>
    <t>DTE1653402010036</t>
  </si>
  <si>
    <t>Duy</t>
  </si>
  <si>
    <t>DTE1653402010038</t>
  </si>
  <si>
    <t>Đinh Thảo</t>
  </si>
  <si>
    <t>DTE1653402010033</t>
  </si>
  <si>
    <t>Bùi Tùng</t>
  </si>
  <si>
    <t>DTE1653402010023</t>
  </si>
  <si>
    <t>Nguyễn Trung</t>
  </si>
  <si>
    <t>DTE1653402010041</t>
  </si>
  <si>
    <t>DTE1653402010045</t>
  </si>
  <si>
    <t>DTE1653402010047</t>
  </si>
  <si>
    <t>DTE1653402010052</t>
  </si>
  <si>
    <t>Đinh Thị Thanh</t>
  </si>
  <si>
    <t>DTE1653402010056</t>
  </si>
  <si>
    <t>DTE1653402010057</t>
  </si>
  <si>
    <t>Trần Phí Minh</t>
  </si>
  <si>
    <t>DTE1653402010058</t>
  </si>
  <si>
    <t>Hiệu</t>
  </si>
  <si>
    <t>DTE1653402010059</t>
  </si>
  <si>
    <t>Bùi Phương</t>
  </si>
  <si>
    <t>DTE1653402010193</t>
  </si>
  <si>
    <t>Trần Thị Thu</t>
  </si>
  <si>
    <t>DTE1653402010068</t>
  </si>
  <si>
    <t>Lê Thị Bích</t>
  </si>
  <si>
    <t>DTE1653402010076</t>
  </si>
  <si>
    <t>Dương Tiến</t>
  </si>
  <si>
    <t>DTE1653402010211</t>
  </si>
  <si>
    <t>Nguyễn Đình</t>
  </si>
  <si>
    <t>Hưng</t>
  </si>
  <si>
    <t>DTE1653402010195</t>
  </si>
  <si>
    <t>DTE1653402010091</t>
  </si>
  <si>
    <t>Đào Quyền</t>
  </si>
  <si>
    <t>DTE1653402010090</t>
  </si>
  <si>
    <t>Đặng Nhật</t>
  </si>
  <si>
    <t>DTE1653402010095</t>
  </si>
  <si>
    <t>Nghiêm Thị</t>
  </si>
  <si>
    <t>DTE1653402010218</t>
  </si>
  <si>
    <t>Nguyễn Thị Quế</t>
  </si>
  <si>
    <t>DTE1653402010098</t>
  </si>
  <si>
    <t>DTE1653402010102</t>
  </si>
  <si>
    <t>Hoàng Lương</t>
  </si>
  <si>
    <t>Long</t>
  </si>
  <si>
    <t>DTE1653402010106</t>
  </si>
  <si>
    <t>Thái Thị Ngọc</t>
  </si>
  <si>
    <t>DTE1653402010108</t>
  </si>
  <si>
    <t>DTE1653402010112</t>
  </si>
  <si>
    <t>DTE1653402010114</t>
  </si>
  <si>
    <t>Nguyễn Hoài</t>
  </si>
  <si>
    <t>Nam</t>
  </si>
  <si>
    <t>DTE1653402010115</t>
  </si>
  <si>
    <t>DTE1653402010116</t>
  </si>
  <si>
    <t>DTE1653402010196</t>
  </si>
  <si>
    <t>Lừu A</t>
  </si>
  <si>
    <t>Nhà</t>
  </si>
  <si>
    <t>DTE1653402010124</t>
  </si>
  <si>
    <t>Nguyễn Trọng</t>
  </si>
  <si>
    <t>Nhân</t>
  </si>
  <si>
    <t>DTE1653402010204</t>
  </si>
  <si>
    <t>Ngô Yến</t>
  </si>
  <si>
    <t>Nhi</t>
  </si>
  <si>
    <t>DTE1653402010132</t>
  </si>
  <si>
    <t>Phan Thị Thu</t>
  </si>
  <si>
    <t>DTE1653402010136</t>
  </si>
  <si>
    <t>Giàng Thị Thu</t>
  </si>
  <si>
    <t>DTE1653402010137</t>
  </si>
  <si>
    <t>Hà Thị Bích</t>
  </si>
  <si>
    <t>DTE1653402010150</t>
  </si>
  <si>
    <t>Trần Như</t>
  </si>
  <si>
    <t>DTE1653402010151</t>
  </si>
  <si>
    <t>Đỗ Vũ Hoàng</t>
  </si>
  <si>
    <t>DTE1653402010152</t>
  </si>
  <si>
    <t>Nguyễn Bảo</t>
  </si>
  <si>
    <t>DTE1653402010220</t>
  </si>
  <si>
    <t xml:space="preserve">NOVAR </t>
  </si>
  <si>
    <t>SUMLANCHID</t>
  </si>
  <si>
    <t>DTE1653402010158</t>
  </si>
  <si>
    <t>Chu Thị Phương</t>
  </si>
  <si>
    <t>DTE1653402010155</t>
  </si>
  <si>
    <t>Ngô Văn</t>
  </si>
  <si>
    <t>Thắng</t>
  </si>
  <si>
    <t>DTE1653402010156</t>
  </si>
  <si>
    <t>DTE1653402010200</t>
  </si>
  <si>
    <t>DTE1653402010198</t>
  </si>
  <si>
    <t>DTE1653402010167</t>
  </si>
  <si>
    <t>Hoàng Minh</t>
  </si>
  <si>
    <t>DTE1653402010169</t>
  </si>
  <si>
    <t>Trần Thị Hà</t>
  </si>
  <si>
    <t>DTE1653402010175</t>
  </si>
  <si>
    <t>DTE1653402010177</t>
  </si>
  <si>
    <t>DTE1653402010219</t>
  </si>
  <si>
    <t xml:space="preserve">Nguyễn Thu </t>
  </si>
  <si>
    <t>DTE1653402010216</t>
  </si>
  <si>
    <t>Ngô Thảo</t>
  </si>
  <si>
    <t>DTE1653402010182</t>
  </si>
  <si>
    <t>Nguyễn Thành</t>
  </si>
  <si>
    <t>Trung</t>
  </si>
  <si>
    <t>DTE1653402010185</t>
  </si>
  <si>
    <t>Chu Anh</t>
  </si>
  <si>
    <t>DTE1653402010212</t>
  </si>
  <si>
    <t>DTE1653402010205</t>
  </si>
  <si>
    <t>Trần Quốc</t>
  </si>
  <si>
    <t>DTE1653402010188</t>
  </si>
  <si>
    <t>DTE1653402010208</t>
  </si>
  <si>
    <t>DTE1653402010221</t>
  </si>
  <si>
    <t xml:space="preserve">BOUNSALONG </t>
  </si>
  <si>
    <t>VORLACHIT</t>
  </si>
  <si>
    <t>DTE1653402010190</t>
  </si>
  <si>
    <t>Giang Hồng</t>
  </si>
  <si>
    <t>DTE1653402010191</t>
  </si>
  <si>
    <t>Đoàn Thị</t>
  </si>
  <si>
    <t>DTE1653402010202</t>
  </si>
  <si>
    <t>Sin Hải</t>
  </si>
  <si>
    <t>LỚP  K13 TCNH LT1</t>
  </si>
  <si>
    <t>DTE18N3402010002</t>
  </si>
  <si>
    <t>DTE18N3402010001</t>
  </si>
  <si>
    <t xml:space="preserve">Đào Thị </t>
  </si>
  <si>
    <t>Tiên</t>
  </si>
  <si>
    <t>KHOA QUẢN LÝ - LUẬT KINH TẾ</t>
  </si>
  <si>
    <t>DTE1653101010226</t>
  </si>
  <si>
    <t xml:space="preserve">THATTHAKONE </t>
  </si>
  <si>
    <t>CHANTHAVONG</t>
  </si>
  <si>
    <t>DTE1653101010031</t>
  </si>
  <si>
    <t>Chu Đại</t>
  </si>
  <si>
    <t>DTE1653101010028</t>
  </si>
  <si>
    <t>DTE1653101010188</t>
  </si>
  <si>
    <t>Vi Văn</t>
  </si>
  <si>
    <t>DTE1653101010045</t>
  </si>
  <si>
    <t>Lò Văn</t>
  </si>
  <si>
    <t>DTE1653101010049</t>
  </si>
  <si>
    <t>Phạm Minh</t>
  </si>
  <si>
    <t>DTE1653101010056</t>
  </si>
  <si>
    <t>DTE1653101010052</t>
  </si>
  <si>
    <t>Mùa A</t>
  </si>
  <si>
    <t>Hờ</t>
  </si>
  <si>
    <t>DTE1653101010099</t>
  </si>
  <si>
    <t>Hoàng Nhật</t>
  </si>
  <si>
    <t>DTE1653101010101</t>
  </si>
  <si>
    <t>DTE1653101010116</t>
  </si>
  <si>
    <t>Dương Hồng</t>
  </si>
  <si>
    <t>DTE1653101010118</t>
  </si>
  <si>
    <t>DTE1653101010123</t>
  </si>
  <si>
    <t>DTE1653101010124</t>
  </si>
  <si>
    <t>Phạm Thanh</t>
  </si>
  <si>
    <t>Phong</t>
  </si>
  <si>
    <t>DTE1653101010132</t>
  </si>
  <si>
    <t>Đào Thị Hồng</t>
  </si>
  <si>
    <t>DTE1653101010133</t>
  </si>
  <si>
    <t>Vũ Hạnh</t>
  </si>
  <si>
    <t>DTE1653101010194</t>
  </si>
  <si>
    <t>XAYPHONE</t>
  </si>
  <si>
    <t>SOĐALA</t>
  </si>
  <si>
    <t>DTE1653101010208</t>
  </si>
  <si>
    <t>DTE1653101010152</t>
  </si>
  <si>
    <t>DTE1653101010181</t>
  </si>
  <si>
    <t>Trương Anh</t>
  </si>
  <si>
    <t>DTE1653101010172</t>
  </si>
  <si>
    <t>Trần Duy</t>
  </si>
  <si>
    <t>DTE1653101010182</t>
  </si>
  <si>
    <t>Nguyễn Quang</t>
  </si>
  <si>
    <t>LỚP K13 QUẢN LÝ KINH TẾ</t>
  </si>
  <si>
    <t>DTE1653801070004</t>
  </si>
  <si>
    <t>Đỗ Thị Phương</t>
  </si>
  <si>
    <t>DTE1653801070012</t>
  </si>
  <si>
    <t>DTE1653801070013</t>
  </si>
  <si>
    <t>DTE1653801070213</t>
  </si>
  <si>
    <t>Trịnh Ngọc</t>
  </si>
  <si>
    <t>DTE1653801070240</t>
  </si>
  <si>
    <t>Trang A</t>
  </si>
  <si>
    <t>Cải</t>
  </si>
  <si>
    <t>DTE1653801070231</t>
  </si>
  <si>
    <t>Ngô Trần Linh</t>
  </si>
  <si>
    <t>DTE1653801070019</t>
  </si>
  <si>
    <t>DTE1653801070020</t>
  </si>
  <si>
    <t>Chiến</t>
  </si>
  <si>
    <t>DTE1653801070022</t>
  </si>
  <si>
    <t>Lường Thị Lan</t>
  </si>
  <si>
    <t>DTE1653801070029</t>
  </si>
  <si>
    <t>Lê Xuân</t>
  </si>
  <si>
    <t>Cường</t>
  </si>
  <si>
    <t>DTE1653801070236</t>
  </si>
  <si>
    <t>Thào</t>
  </si>
  <si>
    <t>Dình</t>
  </si>
  <si>
    <t>DTE1653801070216</t>
  </si>
  <si>
    <t>Đặng Thành</t>
  </si>
  <si>
    <t>Doanh</t>
  </si>
  <si>
    <t>DTE1653801070215</t>
  </si>
  <si>
    <t>Trần Hoàng</t>
  </si>
  <si>
    <t>DTE1653801070048</t>
  </si>
  <si>
    <t>Ngô Thượng</t>
  </si>
  <si>
    <t>DTE1653801070050</t>
  </si>
  <si>
    <t>Tạ Thị Hồng</t>
  </si>
  <si>
    <t>DTE1653801070046</t>
  </si>
  <si>
    <t>Trần Tùng</t>
  </si>
  <si>
    <t>DTE1653801070030</t>
  </si>
  <si>
    <t>Nguyễn Tiến</t>
  </si>
  <si>
    <t>DTE1653801070031</t>
  </si>
  <si>
    <t>Thái Tiến</t>
  </si>
  <si>
    <t>DTE1653801070041</t>
  </si>
  <si>
    <t>Trần Việt</t>
  </si>
  <si>
    <t>DTE1653801070237</t>
  </si>
  <si>
    <t>Lỳ Phì</t>
  </si>
  <si>
    <t>Giá</t>
  </si>
  <si>
    <t>DTE1653801070224</t>
  </si>
  <si>
    <t>Đỗ Trường</t>
  </si>
  <si>
    <t>DTE1653801070055</t>
  </si>
  <si>
    <t>Phùng Hương</t>
  </si>
  <si>
    <t>DTE1653801070056</t>
  </si>
  <si>
    <t>DTE1653801070057</t>
  </si>
  <si>
    <t>Hoàng Quang</t>
  </si>
  <si>
    <t>DTE1653801070232</t>
  </si>
  <si>
    <t>Lưu Vĩnh</t>
  </si>
  <si>
    <t>DTE1653801070064</t>
  </si>
  <si>
    <t>DTE1653801070065</t>
  </si>
  <si>
    <t>DTE1653801070222</t>
  </si>
  <si>
    <t>DTE1653801070066</t>
  </si>
  <si>
    <t>DTE1653801070069</t>
  </si>
  <si>
    <t>DTE1653801070073</t>
  </si>
  <si>
    <t>DTE1653801070074</t>
  </si>
  <si>
    <t>Đỗ Việt</t>
  </si>
  <si>
    <t>DTE1653801070075</t>
  </si>
  <si>
    <t>Nguyễn Việt</t>
  </si>
  <si>
    <t>DTE1653801070083</t>
  </si>
  <si>
    <t>Tạ Vũ</t>
  </si>
  <si>
    <t>Hùng</t>
  </si>
  <si>
    <t>DTE1653801070092</t>
  </si>
  <si>
    <t>Hoàng Trung</t>
  </si>
  <si>
    <t>DTE1653801070093</t>
  </si>
  <si>
    <t>Khúc Bảo</t>
  </si>
  <si>
    <t>DTE1653401010340</t>
  </si>
  <si>
    <t>Lê</t>
  </si>
  <si>
    <t>CHUYỂN TỪ TRƯỜNG KHÁC VỀ</t>
  </si>
  <si>
    <t>DTE1653801070102</t>
  </si>
  <si>
    <t>DTE1653801070128</t>
  </si>
  <si>
    <t>Phạm Văn</t>
  </si>
  <si>
    <t>Nghiệp</t>
  </si>
  <si>
    <t>Khá</t>
  </si>
  <si>
    <t>DTE1653801070136</t>
  </si>
  <si>
    <t>DTE1653801070137</t>
  </si>
  <si>
    <t>Hà Tuyết</t>
  </si>
  <si>
    <t>DTE1653801070145</t>
  </si>
  <si>
    <t>Thào Hả</t>
  </si>
  <si>
    <t>Páo</t>
  </si>
  <si>
    <t>DTE1653801070154</t>
  </si>
  <si>
    <t>Lăng Thị Thái</t>
  </si>
  <si>
    <t>DTE1653801070156</t>
  </si>
  <si>
    <t>DTE1653801070163</t>
  </si>
  <si>
    <t>Châu Thạch</t>
  </si>
  <si>
    <t>DTE1653801070164</t>
  </si>
  <si>
    <t>Chung Thu</t>
  </si>
  <si>
    <t>DTE1653801070181</t>
  </si>
  <si>
    <t>DTE1653801070183</t>
  </si>
  <si>
    <t>Đào Huyền</t>
  </si>
  <si>
    <t>DTE1653801070191</t>
  </si>
  <si>
    <t>DTE1653801070218</t>
  </si>
  <si>
    <t>DTE1653801070200</t>
  </si>
  <si>
    <t>Lê Anh</t>
  </si>
  <si>
    <t>DTE1653801070201</t>
  </si>
  <si>
    <t>Lương Anh</t>
  </si>
  <si>
    <t>DTE1653801070228</t>
  </si>
  <si>
    <t>Tô Thị</t>
  </si>
  <si>
    <t>DTE1653801070230</t>
  </si>
  <si>
    <t>Yên</t>
  </si>
  <si>
    <t>DTE1653801070208</t>
  </si>
  <si>
    <t>Hoàng Mỹ</t>
  </si>
  <si>
    <t>DTE1653801070209</t>
  </si>
  <si>
    <t>LỚP K13 LKD A</t>
  </si>
  <si>
    <t>1</t>
  </si>
  <si>
    <t>DTE1653801070026</t>
  </si>
  <si>
    <t>Vừ A</t>
  </si>
  <si>
    <t>Cống</t>
  </si>
  <si>
    <t>2</t>
  </si>
  <si>
    <t>DTE1653801070248</t>
  </si>
  <si>
    <t>Giàng A</t>
  </si>
  <si>
    <t>Dê</t>
  </si>
  <si>
    <t>3</t>
  </si>
  <si>
    <t>DTE1653801070034</t>
  </si>
  <si>
    <t>Diệu</t>
  </si>
  <si>
    <t>4</t>
  </si>
  <si>
    <t>DTE1653801070045</t>
  </si>
  <si>
    <t>5</t>
  </si>
  <si>
    <t>DTE1653801070036</t>
  </si>
  <si>
    <t>Lương Minh</t>
  </si>
  <si>
    <t>6</t>
  </si>
  <si>
    <t>DTE1653801070053</t>
  </si>
  <si>
    <t>7</t>
  </si>
  <si>
    <t>DTE1653801070241</t>
  </si>
  <si>
    <t>8</t>
  </si>
  <si>
    <t>DTE1653801070071</t>
  </si>
  <si>
    <t>9</t>
  </si>
  <si>
    <t>DTE1653801070072</t>
  </si>
  <si>
    <t>10</t>
  </si>
  <si>
    <t>DTE1653801070076</t>
  </si>
  <si>
    <t>Trịnh Minh</t>
  </si>
  <si>
    <t>11</t>
  </si>
  <si>
    <t>DTE1653801070079</t>
  </si>
  <si>
    <t>Đặng Thị Thu</t>
  </si>
  <si>
    <t>12</t>
  </si>
  <si>
    <t>DTE1653801070080</t>
  </si>
  <si>
    <t>Địch Thị</t>
  </si>
  <si>
    <t>13</t>
  </si>
  <si>
    <t>DTE1653801070081</t>
  </si>
  <si>
    <t>Lành Minh</t>
  </si>
  <si>
    <t>14</t>
  </si>
  <si>
    <t>DTE1653801070087</t>
  </si>
  <si>
    <t>15</t>
  </si>
  <si>
    <t>DTE1653801070088</t>
  </si>
  <si>
    <t>Hà Khánh</t>
  </si>
  <si>
    <t>16</t>
  </si>
  <si>
    <t>DTE1653801070245</t>
  </si>
  <si>
    <t>17</t>
  </si>
  <si>
    <t>DTE1653801070220</t>
  </si>
  <si>
    <t>18</t>
  </si>
  <si>
    <t>DTE1653801070094</t>
  </si>
  <si>
    <t>Nguyễn Phùng</t>
  </si>
  <si>
    <t>19</t>
  </si>
  <si>
    <t>DTE1653801070098</t>
  </si>
  <si>
    <t>Đỗ Bích</t>
  </si>
  <si>
    <t>Liên</t>
  </si>
  <si>
    <t>20</t>
  </si>
  <si>
    <t>DTE1653801070107</t>
  </si>
  <si>
    <t>Đinh Văn</t>
  </si>
  <si>
    <t>Lĩnh</t>
  </si>
  <si>
    <t>21</t>
  </si>
  <si>
    <t>DTE1653801070109</t>
  </si>
  <si>
    <t>Lê Huy</t>
  </si>
  <si>
    <t>22</t>
  </si>
  <si>
    <t>DTE1653801070112</t>
  </si>
  <si>
    <t>Ngô Đức</t>
  </si>
  <si>
    <t>Mạnh</t>
  </si>
  <si>
    <t>23</t>
  </si>
  <si>
    <t>DTE1653801070121</t>
  </si>
  <si>
    <t>Trần Thị Giang</t>
  </si>
  <si>
    <t>24</t>
  </si>
  <si>
    <t>DTE1653801070235</t>
  </si>
  <si>
    <t>Mỵ</t>
  </si>
  <si>
    <t>25</t>
  </si>
  <si>
    <t>DTE1653801070124</t>
  </si>
  <si>
    <t>Lê Công Bảo</t>
  </si>
  <si>
    <t>26</t>
  </si>
  <si>
    <t>DTE1653801070125</t>
  </si>
  <si>
    <t>27</t>
  </si>
  <si>
    <t>DTE1653801070126</t>
  </si>
  <si>
    <t>Lương Thị Thúy</t>
  </si>
  <si>
    <t>28</t>
  </si>
  <si>
    <t>DTE1653801070234</t>
  </si>
  <si>
    <t>Trần Đại</t>
  </si>
  <si>
    <t>Nghĩa</t>
  </si>
  <si>
    <t>29</t>
  </si>
  <si>
    <t>DTE1653801070130</t>
  </si>
  <si>
    <t>Phạm Thị Minh</t>
  </si>
  <si>
    <t>30</t>
  </si>
  <si>
    <t>DTE1653801070233</t>
  </si>
  <si>
    <t>31</t>
  </si>
  <si>
    <t>DTE1653801070133</t>
  </si>
  <si>
    <t>Nhàn</t>
  </si>
  <si>
    <t>32</t>
  </si>
  <si>
    <t>DTE1653801070144</t>
  </si>
  <si>
    <t>33</t>
  </si>
  <si>
    <t>DTE1653801070150</t>
  </si>
  <si>
    <t>Nguyễn Lê Hoài</t>
  </si>
  <si>
    <t>34</t>
  </si>
  <si>
    <t>DTE1653801070159</t>
  </si>
  <si>
    <t>Quyến</t>
  </si>
  <si>
    <t>35</t>
  </si>
  <si>
    <t>DTE1653801070227</t>
  </si>
  <si>
    <t>Phạm Hữu</t>
  </si>
  <si>
    <t>Quyết</t>
  </si>
  <si>
    <t>36</t>
  </si>
  <si>
    <t>DTE1653801070244</t>
  </si>
  <si>
    <t>Đinh Thị Mai</t>
  </si>
  <si>
    <t>37</t>
  </si>
  <si>
    <t>DTE1653801070162</t>
  </si>
  <si>
    <t>Thành</t>
  </si>
  <si>
    <t>38</t>
  </si>
  <si>
    <t>DTE1653801070243</t>
  </si>
  <si>
    <t>39</t>
  </si>
  <si>
    <t>DTE1653801070229</t>
  </si>
  <si>
    <t>Phan Thị Phương</t>
  </si>
  <si>
    <t>40</t>
  </si>
  <si>
    <t>DTE1653801070161</t>
  </si>
  <si>
    <t>Bùi Gia</t>
  </si>
  <si>
    <t>41</t>
  </si>
  <si>
    <t>DTE1653801070239</t>
  </si>
  <si>
    <t>Đàm Thị Ngọc</t>
  </si>
  <si>
    <t>42</t>
  </si>
  <si>
    <t>DTE1653801070179</t>
  </si>
  <si>
    <t>Toàn</t>
  </si>
  <si>
    <t>43</t>
  </si>
  <si>
    <t>DTE1653801070180</t>
  </si>
  <si>
    <t>Phùng Văn</t>
  </si>
  <si>
    <t>44</t>
  </si>
  <si>
    <t>DTE1653801070188</t>
  </si>
  <si>
    <t>45</t>
  </si>
  <si>
    <t>DTE1653801070189</t>
  </si>
  <si>
    <t>46</t>
  </si>
  <si>
    <t>DTE1653801070193</t>
  </si>
  <si>
    <t>47</t>
  </si>
  <si>
    <t>DTE1653801070196</t>
  </si>
  <si>
    <t>Sùng A</t>
  </si>
  <si>
    <t>Trư</t>
  </si>
  <si>
    <t>48</t>
  </si>
  <si>
    <t>DTE1653801070198</t>
  </si>
  <si>
    <t>Hà Tiến</t>
  </si>
  <si>
    <t>Trường</t>
  </si>
  <si>
    <t>49</t>
  </si>
  <si>
    <t>DTE1653801070246</t>
  </si>
  <si>
    <t>Phạm Thị Cẩm</t>
  </si>
  <si>
    <t>50</t>
  </si>
  <si>
    <t>DTE1653801070226</t>
  </si>
  <si>
    <t>Đỗ Đức</t>
  </si>
  <si>
    <t>51</t>
  </si>
  <si>
    <t>DTE1653801070203</t>
  </si>
  <si>
    <t>52</t>
  </si>
  <si>
    <t>DTE1653801070204</t>
  </si>
  <si>
    <t>53</t>
  </si>
  <si>
    <t>DTE1653801070247</t>
  </si>
  <si>
    <t>Nông Thiên</t>
  </si>
  <si>
    <t>54</t>
  </si>
  <si>
    <t>DTE1653801070225</t>
  </si>
  <si>
    <t>Lèng Thị Kim</t>
  </si>
  <si>
    <t>55</t>
  </si>
  <si>
    <t>DTE1653801070166</t>
  </si>
  <si>
    <t>LỚP K13 LKD B</t>
  </si>
  <si>
    <t>KHOA QUẢN TRỊ KINH DOANH</t>
  </si>
  <si>
    <t>DTE1653401010001</t>
  </si>
  <si>
    <t>Đinh Thị An</t>
  </si>
  <si>
    <t>THỰC TẬP NƯỚC NGOÀI</t>
  </si>
  <si>
    <t>DTE1653401010319</t>
  </si>
  <si>
    <t>Khúc Thị Vân Anh</t>
  </si>
  <si>
    <t>DTE1653401010328</t>
  </si>
  <si>
    <t>Nguyễn Ngọc Anh</t>
  </si>
  <si>
    <t>DTE1653401010012</t>
  </si>
  <si>
    <t>Nguyễn Thị Ngọc Anh</t>
  </si>
  <si>
    <t>DTE1653401010018</t>
  </si>
  <si>
    <t>Trịnh Thị Ngọc Ánh</t>
  </si>
  <si>
    <t>THỰC TẬP NN</t>
  </si>
  <si>
    <t>DTE1653401010036</t>
  </si>
  <si>
    <t>Nguyễn Thị Cúc</t>
  </si>
  <si>
    <t>DTE1653401010057</t>
  </si>
  <si>
    <t>Nguyễn Thị Hồng Duyên</t>
  </si>
  <si>
    <t>DTE1653401010064</t>
  </si>
  <si>
    <t>Hoàng Thị Thu Hà</t>
  </si>
  <si>
    <t>DTE1653401010300</t>
  </si>
  <si>
    <t>Nguyễn Thị Thu Hà</t>
  </si>
  <si>
    <t>DTE1653401010301</t>
  </si>
  <si>
    <t>Hồ Nguyễn Thúy Hằng</t>
  </si>
  <si>
    <t>DTE1653401010078</t>
  </si>
  <si>
    <t>Phạm Thị Hiên</t>
  </si>
  <si>
    <t>DTE1653401010079</t>
  </si>
  <si>
    <t>Cao Thị Thu Hiền</t>
  </si>
  <si>
    <t>DTE1653401010302</t>
  </si>
  <si>
    <t>Hà Thị Thu Hiền</t>
  </si>
  <si>
    <t>DTE1653401010080</t>
  </si>
  <si>
    <t>Phạm Văn Hiền</t>
  </si>
  <si>
    <t>DTE1653401010081</t>
  </si>
  <si>
    <t>Bùi Trung Hiếu</t>
  </si>
  <si>
    <t>DTE1653401010088</t>
  </si>
  <si>
    <t>Hoàng Thị Hoài</t>
  </si>
  <si>
    <t>DTE1653401010105</t>
  </si>
  <si>
    <t>Nguyễn Quang Huy</t>
  </si>
  <si>
    <t>DTE1653401010107</t>
  </si>
  <si>
    <t>Phạm Văn Huy</t>
  </si>
  <si>
    <t>DTE1653401010296</t>
  </si>
  <si>
    <t>Vũ Đức Huy</t>
  </si>
  <si>
    <t>DTE1653401010102</t>
  </si>
  <si>
    <t>DTE1653401010118</t>
  </si>
  <si>
    <t>Nguyễn Trung Kiên</t>
  </si>
  <si>
    <t>DTE1653401010125</t>
  </si>
  <si>
    <t>Bá Thị Lan</t>
  </si>
  <si>
    <t>DTE1653401010127</t>
  </si>
  <si>
    <t>DTE1653401010137</t>
  </si>
  <si>
    <t>Dương Thị Khánh Linh</t>
  </si>
  <si>
    <t>DTE1653401010151</t>
  </si>
  <si>
    <t>Nguyễn Khánh Ly</t>
  </si>
  <si>
    <t>DTE1653401010153</t>
  </si>
  <si>
    <t>Trần Thị Diệu Ly</t>
  </si>
  <si>
    <t>DTE1653401010164</t>
  </si>
  <si>
    <t>Lê Thị Mỵ</t>
  </si>
  <si>
    <t>DTE1653401010167</t>
  </si>
  <si>
    <t>Trần Văn Nam</t>
  </si>
  <si>
    <t>DTE1653401010306</t>
  </si>
  <si>
    <t>Nguyễn Thị Nguyệt</t>
  </si>
  <si>
    <t>DTE1653401010190</t>
  </si>
  <si>
    <t>Nông Thị Kim Oanh</t>
  </si>
  <si>
    <t>DTE1653401010200</t>
  </si>
  <si>
    <t>Trần Thị Phượng</t>
  </si>
  <si>
    <t>DTE1653401010214</t>
  </si>
  <si>
    <t>Đào Xuân Sơn</t>
  </si>
  <si>
    <t>DTE1653401010213</t>
  </si>
  <si>
    <t>Đặng Thái Sơn</t>
  </si>
  <si>
    <t>DTE1653403010617</t>
  </si>
  <si>
    <t>Đặng Phương Thảo</t>
  </si>
  <si>
    <t>DTE1653401010234</t>
  </si>
  <si>
    <t>Nguyễn Phương Thảo</t>
  </si>
  <si>
    <t>DTE1653401010235</t>
  </si>
  <si>
    <t>DTE1653401010322</t>
  </si>
  <si>
    <t>Nguyễn Thị Huyền Thu</t>
  </si>
  <si>
    <t>DTE1653401010248</t>
  </si>
  <si>
    <t>Nguyễn Thị Thu Thuỷ</t>
  </si>
  <si>
    <t>DTE1653401010243</t>
  </si>
  <si>
    <t>Dương Thị Thư</t>
  </si>
  <si>
    <t>DTE1653401010311</t>
  </si>
  <si>
    <t>Bùi Quang Tiến</t>
  </si>
  <si>
    <t>DTE1653401010258</t>
  </si>
  <si>
    <t>Ngô Thị Tính</t>
  </si>
  <si>
    <t>DTE1653401010261</t>
  </si>
  <si>
    <t>Ngô Thu Trang</t>
  </si>
  <si>
    <t>DTE1653401010265</t>
  </si>
  <si>
    <t>Nguyễn Thị Hà Trang</t>
  </si>
  <si>
    <t>DTE1653401010272</t>
  </si>
  <si>
    <t>Nguyễn Thị Phương Trinh</t>
  </si>
  <si>
    <t>DTE1653401010275</t>
  </si>
  <si>
    <t>Trần Đức Trường</t>
  </si>
  <si>
    <t>DTE1653401010283</t>
  </si>
  <si>
    <t>Lường Thanh Tùng</t>
  </si>
  <si>
    <t>DTE1653401010324</t>
  </si>
  <si>
    <t>Bùi Xuân Vĩ</t>
  </si>
  <si>
    <t>DTE1653401010294</t>
  </si>
  <si>
    <t>Dương Thị Thanh Xuân</t>
  </si>
  <si>
    <t>Đàm Thị Hải Yến</t>
  </si>
  <si>
    <t>DTE1653401010299</t>
  </si>
  <si>
    <t>Vũ Thị Hải Yến</t>
  </si>
  <si>
    <t>DTE1653401010004</t>
  </si>
  <si>
    <t>Dương Thị Ánh</t>
  </si>
  <si>
    <t>DTE1653401010008</t>
  </si>
  <si>
    <t>Nguyễn Quốc Ánh</t>
  </si>
  <si>
    <t>DTE1653401010027</t>
  </si>
  <si>
    <t>Vũ Văn  Cao</t>
  </si>
  <si>
    <t>DTE1653401010039</t>
  </si>
  <si>
    <t>Nguyễn Đức Dần</t>
  </si>
  <si>
    <t>DTE1653401010054</t>
  </si>
  <si>
    <t>Đào Quang Duy</t>
  </si>
  <si>
    <t>DTE1653401010051</t>
  </si>
  <si>
    <t>Nguyễn Đại Dương</t>
  </si>
  <si>
    <t>DTE1653401010040</t>
  </si>
  <si>
    <t>Mai Thị Thảo Đan</t>
  </si>
  <si>
    <t>DTE1653401010041</t>
  </si>
  <si>
    <t>Trần Tiến Đạt</t>
  </si>
  <si>
    <t>DTE1653401010063</t>
  </si>
  <si>
    <t>Đinh Thị Thu Hà</t>
  </si>
  <si>
    <t>DTE1653401010067</t>
  </si>
  <si>
    <t>Trần Trung Hà</t>
  </si>
  <si>
    <t>DTE1653401010068</t>
  </si>
  <si>
    <t>Bùi Minh Hải</t>
  </si>
  <si>
    <t>DTE1653401010077</t>
  </si>
  <si>
    <t>Nguyễn Quang Hào</t>
  </si>
  <si>
    <t>DTE1653401010085</t>
  </si>
  <si>
    <t>Đào Thị Hoa</t>
  </si>
  <si>
    <t>DTE1653401010327</t>
  </si>
  <si>
    <t>Trần Mạnh Hoàng</t>
  </si>
  <si>
    <t>DTE1653401010304</t>
  </si>
  <si>
    <t>Hoàng Như Hợp</t>
  </si>
  <si>
    <t>DTE1653401010114</t>
  </si>
  <si>
    <t>Trần Ngọc Huyền</t>
  </si>
  <si>
    <t>DTE1653401010099</t>
  </si>
  <si>
    <t>DTE1653401010305</t>
  </si>
  <si>
    <t>Nguyễn Thị Mai Hương</t>
  </si>
  <si>
    <t>DTE1653401010122</t>
  </si>
  <si>
    <t>Lý Văn Kỳ</t>
  </si>
  <si>
    <t>DTE1653401010121</t>
  </si>
  <si>
    <t>Âu Thị Ký</t>
  </si>
  <si>
    <t>DTE1653401010331</t>
  </si>
  <si>
    <t>SOMMIXAY  LAOXEUN</t>
  </si>
  <si>
    <t>DTE1653401010134</t>
  </si>
  <si>
    <t>Trần Văn Liệu</t>
  </si>
  <si>
    <t>DTE1653401010136</t>
  </si>
  <si>
    <t>Đinh Thị Thùy Linh</t>
  </si>
  <si>
    <t>DTE1653401010310</t>
  </si>
  <si>
    <t>DTE1653401010147</t>
  </si>
  <si>
    <t>Hoàng Thanh Long</t>
  </si>
  <si>
    <t>DTE1653401010160</t>
  </si>
  <si>
    <t>Nguyễn Trà Mi</t>
  </si>
  <si>
    <t>DTE1653401010169</t>
  </si>
  <si>
    <t>Bùi Thị Thu Ngân</t>
  </si>
  <si>
    <t>DTE1653401010171</t>
  </si>
  <si>
    <t>Hà Thị Tuyết Ngân</t>
  </si>
  <si>
    <t>DTE1653401010182</t>
  </si>
  <si>
    <t>Phạm Thị Nhật</t>
  </si>
  <si>
    <t>DTE1653401010184</t>
  </si>
  <si>
    <t>Nguyễn Thị Hồng Nhung</t>
  </si>
  <si>
    <t>DTE1653401010308</t>
  </si>
  <si>
    <t>Lê Huyền Phương</t>
  </si>
  <si>
    <t>DTE1653401010229</t>
  </si>
  <si>
    <t>Lê Thị Thu Thảo</t>
  </si>
  <si>
    <t>DTE1653401010231</t>
  </si>
  <si>
    <t>Ma Thị Thảo</t>
  </si>
  <si>
    <t>DTE1653401010242</t>
  </si>
  <si>
    <t>Lê Thị Thơm</t>
  </si>
  <si>
    <t>DTE1653401010244</t>
  </si>
  <si>
    <t>Hà Kim Thư</t>
  </si>
  <si>
    <t>DTE1653401010266</t>
  </si>
  <si>
    <t>Nguyễn Thị Quỳnh Trang</t>
  </si>
  <si>
    <t>DTE1653401010316</t>
  </si>
  <si>
    <t>Dương Anh Tú</t>
  </si>
  <si>
    <t>DTE1653401010277</t>
  </si>
  <si>
    <t>Nguyễn Anh Tú</t>
  </si>
  <si>
    <t>DTE1653401010278</t>
  </si>
  <si>
    <t>Vũ Ngọc Tú</t>
  </si>
  <si>
    <t>DTE1653401010312</t>
  </si>
  <si>
    <t>Đặng Anh Tuấn</t>
  </si>
  <si>
    <t>DTE1653401010289</t>
  </si>
  <si>
    <t>Vũ Thị Thảo Uyên</t>
  </si>
  <si>
    <t>DTE1653401010022</t>
  </si>
  <si>
    <t>Lê Việt Bắc</t>
  </si>
  <si>
    <t>DTE1653401010023</t>
  </si>
  <si>
    <t>Hoàng Thị Bích</t>
  </si>
  <si>
    <t>DTE1653401010035</t>
  </si>
  <si>
    <t>Ma Thị Kim Cúc</t>
  </si>
  <si>
    <t>DTE1653401010048</t>
  </si>
  <si>
    <t>Lộc Phương Dung</t>
  </si>
  <si>
    <t>DTE1653401010058</t>
  </si>
  <si>
    <t>Nguyễn Thị Phương Duyên</t>
  </si>
  <si>
    <t>DTE1653401010045</t>
  </si>
  <si>
    <t>Đỗ Trung Đức</t>
  </si>
  <si>
    <t>DTE1653401010046</t>
  </si>
  <si>
    <t>Nguyễn Thiện Đức</t>
  </si>
  <si>
    <t>DTE1653401010070</t>
  </si>
  <si>
    <t>Lâm Thị Thu Hằng</t>
  </si>
  <si>
    <t>DTE1653401010071</t>
  </si>
  <si>
    <t>Nguyễn Thị Minh Hằng</t>
  </si>
  <si>
    <t>DTE1653401010326</t>
  </si>
  <si>
    <t>Đỗ Thị Hoài</t>
  </si>
  <si>
    <t>DTE1653401010303</t>
  </si>
  <si>
    <t>Phạm Thúy Hồng</t>
  </si>
  <si>
    <t>DTE1653401010106</t>
  </si>
  <si>
    <t>DTE1653401010108</t>
  </si>
  <si>
    <t>Lâm Thị Huyên</t>
  </si>
  <si>
    <t>DTE1653401010115</t>
  </si>
  <si>
    <t>Đinh Quang Khánh</t>
  </si>
  <si>
    <t>DTE1653401010117</t>
  </si>
  <si>
    <t>Dương Anh Khiêm</t>
  </si>
  <si>
    <t>DTE1653401010132</t>
  </si>
  <si>
    <t>Lương Thị Liễu</t>
  </si>
  <si>
    <t>DTE1653401010141</t>
  </si>
  <si>
    <t>Nguyễn Thùy Linh</t>
  </si>
  <si>
    <t>DTE1653401010142</t>
  </si>
  <si>
    <t>Trần Thị Linh</t>
  </si>
  <si>
    <t>DTE1653401010155</t>
  </si>
  <si>
    <t>Nguyễn Thị Ngọc Mai</t>
  </si>
  <si>
    <t>DTE1653401010163</t>
  </si>
  <si>
    <t>Phạm Thị Trà My</t>
  </si>
  <si>
    <t>DTE1653401010174</t>
  </si>
  <si>
    <t>Lại Bảo Ngọc</t>
  </si>
  <si>
    <t>DTE1653401010176</t>
  </si>
  <si>
    <t>DTE1653401010178</t>
  </si>
  <si>
    <t>Dương Minh Nguyệt</t>
  </si>
  <si>
    <t>DTE1653401010188</t>
  </si>
  <si>
    <t>Phùng Thị Nương</t>
  </si>
  <si>
    <t>DTE1653401010307</t>
  </si>
  <si>
    <t>Vàng A Páo</t>
  </si>
  <si>
    <t>DTE1653401010201</t>
  </si>
  <si>
    <t>Hoàng Quân</t>
  </si>
  <si>
    <t>DTE1653401010204</t>
  </si>
  <si>
    <t>Lưu Bá Quý</t>
  </si>
  <si>
    <t>DTE1653401010216</t>
  </si>
  <si>
    <t>Phạm Hồng Sơn</t>
  </si>
  <si>
    <t>DTE1653401010227</t>
  </si>
  <si>
    <t>Đàm Thị Thảo</t>
  </si>
  <si>
    <t>DTE1653401010237</t>
  </si>
  <si>
    <t>Trần Lệ Thảo</t>
  </si>
  <si>
    <t>DTE1653401010314</t>
  </si>
  <si>
    <t>Phạm Văn Thắng</t>
  </si>
  <si>
    <t>DTE1653401010329</t>
  </si>
  <si>
    <t>Nguyễn Thị Thi</t>
  </si>
  <si>
    <t>DTE1653401010240</t>
  </si>
  <si>
    <t>DTE1653401010249</t>
  </si>
  <si>
    <t>Bùi Thị Thúy</t>
  </si>
  <si>
    <t>DTE1653401010257</t>
  </si>
  <si>
    <t>Nguyễn Duy Tiến</t>
  </si>
  <si>
    <t>DTE1653401010262</t>
  </si>
  <si>
    <t>Nguyễn Kiều Trang</t>
  </si>
  <si>
    <t>DTE1653401010264</t>
  </si>
  <si>
    <t>Nguyễn Thị Trang</t>
  </si>
  <si>
    <t>DTE1653401010270</t>
  </si>
  <si>
    <t>Đào Vũ Kiều Trinh</t>
  </si>
  <si>
    <t>DTE1653401010281</t>
  </si>
  <si>
    <t>Hoàng Đức Tùng</t>
  </si>
  <si>
    <t>DTE1653401010282</t>
  </si>
  <si>
    <t>Lê Thanh Tùng</t>
  </si>
  <si>
    <t>DTE1653401010288</t>
  </si>
  <si>
    <t>Nguyễn Thị Thu Uyên</t>
  </si>
  <si>
    <t>DTE1653401010321</t>
  </si>
  <si>
    <t>Đỗ Thế Vinh</t>
  </si>
  <si>
    <t>DTE1653401010295</t>
  </si>
  <si>
    <t>Phạm Bá Ý</t>
  </si>
  <si>
    <t>DTE1653401010298</t>
  </si>
  <si>
    <t>Vũ Thị Yến</t>
  </si>
  <si>
    <t xml:space="preserve"> LỚP K13 QTDN</t>
  </si>
  <si>
    <t xml:space="preserve"> LỚP K13 QTKDTH A</t>
  </si>
  <si>
    <t xml:space="preserve"> LỚP K13 QTKDTH B</t>
  </si>
  <si>
    <t>Bảo lưu từ HK VII</t>
  </si>
  <si>
    <t>Không xét</t>
  </si>
  <si>
    <t>CỘNG HÒA XÃ HỘI CHỦ NGHĨA VIỆT NAM</t>
  </si>
  <si>
    <t>Ấn định danh sách</t>
  </si>
  <si>
    <t>Xuất sắc</t>
  </si>
  <si>
    <t xml:space="preserve">Tốt </t>
  </si>
  <si>
    <t>Trung bình</t>
  </si>
  <si>
    <t>Yếu</t>
  </si>
  <si>
    <t>Kém</t>
  </si>
  <si>
    <t>Yếu, Kém</t>
  </si>
  <si>
    <t>Tốt</t>
  </si>
  <si>
    <t>Thôi học</t>
  </si>
  <si>
    <t>(Kèm theo Quyết định số 524/QĐ-ĐHKT&amp;QTKD-CTSV ngày 3 tháng 7 năm 2020)</t>
  </si>
  <si>
    <t>(Kèm theo Quyết định số   524 /QĐ-ĐHKT&amp;QTKD-CTSV ngày 3 tháng 7 năm 2020)</t>
  </si>
  <si>
    <t>(Kèm theo Quyết định số  524 /QĐ-ĐHKT&amp;QTKD-CTSV ngày  3 tháng 7 năm 2020)</t>
  </si>
  <si>
    <t>(Kèm theo Quyết định số  524 /QĐ-ĐHKT&amp;QTKD-CTSV  ngày 3  tháng 7 năm 2020)</t>
  </si>
  <si>
    <t>(Kèm theo Quyết định số    524 /QĐ-ĐHKT&amp;QTKD-CTSV  ngày  3 tháng 7  năm 2020)</t>
  </si>
  <si>
    <t>(Kèm theo Quyết định số 524 /QĐ-ĐHKT&amp;QTKD-CTSV  ngày 3 tháng 7 năm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</si>
</sst>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;[Red]0"/>
  </numFmts>
  <fonts count="32" x14ac:knownFonts="1">
    <font>
      <sz val="11"/>
      <color theme="1"/>
      <name val="Calibri"/>
      <family val="2"/>
      <charset val="163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sz val="10"/>
      <color indexed="8"/>
      <name val="Arial"/>
      <family val="2"/>
      <charset val="163"/>
    </font>
    <font>
      <sz val="10"/>
      <color indexed="8"/>
      <name val="Arial"/>
      <family val="2"/>
    </font>
    <font>
      <sz val="11"/>
      <color indexed="8"/>
      <name val="Calibri"/>
      <family val="2"/>
      <charset val="1"/>
    </font>
    <font>
      <sz val="14"/>
      <color theme="1"/>
      <name val="Times New Roman"/>
      <family val="2"/>
      <charset val="163"/>
    </font>
    <font>
      <sz val="11"/>
      <color theme="1"/>
      <name val="Times New Roman"/>
      <family val="1"/>
    </font>
    <font>
      <sz val="10"/>
      <color indexed="8"/>
      <name val="Times New Roman"/>
      <family val="1"/>
    </font>
    <font>
      <u/>
      <sz val="13"/>
      <color indexed="12"/>
      <name val="Times New Roman"/>
      <family val="1"/>
    </font>
    <font>
      <sz val="11"/>
      <name val="Calibri"/>
      <family val="2"/>
      <charset val="163"/>
      <scheme val="minor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  <charset val="163"/>
      <scheme val="minor"/>
    </font>
    <font>
      <i/>
      <sz val="13"/>
      <name val="Times New Roman"/>
      <family val="1"/>
    </font>
    <font>
      <sz val="10"/>
      <name val="Calibri"/>
      <family val="2"/>
      <charset val="163"/>
      <scheme val="minor"/>
    </font>
    <font>
      <b/>
      <sz val="10"/>
      <name val="Calibri"/>
      <family val="2"/>
      <scheme val="minor"/>
    </font>
    <font>
      <i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8"/>
      </right>
      <top style="thin">
        <color indexed="18"/>
      </top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18"/>
      </top>
      <bottom style="thin">
        <color indexed="8"/>
      </bottom>
      <diagonal/>
    </border>
    <border>
      <left style="thin">
        <color indexed="8"/>
      </left>
      <right/>
      <top style="thin">
        <color indexed="18"/>
      </top>
      <bottom style="thin">
        <color indexed="8"/>
      </bottom>
      <diagonal/>
    </border>
    <border>
      <left/>
      <right style="thin">
        <color indexed="8"/>
      </right>
      <top style="thin">
        <color indexed="1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0" fontId="1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10" fillId="0" borderId="0"/>
  </cellStyleXfs>
  <cellXfs count="330">
    <xf numFmtId="0" fontId="0" fillId="0" borderId="0" xfId="0"/>
    <xf numFmtId="0" fontId="2" fillId="2" borderId="0" xfId="1" applyFont="1" applyFill="1"/>
    <xf numFmtId="0" fontId="5" fillId="0" borderId="0" xfId="0" applyFont="1"/>
    <xf numFmtId="0" fontId="14" fillId="0" borderId="1" xfId="0" applyNumberFormat="1" applyFont="1" applyFill="1" applyBorder="1" applyAlignment="1" applyProtection="1">
      <alignment horizontal="center"/>
    </xf>
    <xf numFmtId="0" fontId="2" fillId="2" borderId="0" xfId="1" applyFont="1" applyFill="1" applyAlignment="1"/>
    <xf numFmtId="0" fontId="18" fillId="0" borderId="1" xfId="0" applyNumberFormat="1" applyFont="1" applyFill="1" applyBorder="1" applyAlignment="1" applyProtection="1"/>
    <xf numFmtId="0" fontId="2" fillId="0" borderId="0" xfId="1" applyFont="1" applyFill="1" applyAlignment="1"/>
    <xf numFmtId="0" fontId="1" fillId="0" borderId="0" xfId="1" applyFont="1" applyFill="1" applyAlignment="1">
      <alignment horizontal="left"/>
    </xf>
    <xf numFmtId="0" fontId="16" fillId="0" borderId="0" xfId="0" applyFont="1" applyFill="1"/>
    <xf numFmtId="0" fontId="1" fillId="0" borderId="0" xfId="1" applyFont="1" applyFill="1"/>
    <xf numFmtId="0" fontId="2" fillId="0" borderId="0" xfId="1" applyFont="1" applyFill="1"/>
    <xf numFmtId="0" fontId="5" fillId="0" borderId="0" xfId="0" applyFont="1" applyFill="1"/>
    <xf numFmtId="0" fontId="18" fillId="0" borderId="1" xfId="0" applyFont="1" applyFill="1" applyBorder="1" applyAlignment="1">
      <alignment wrapText="1"/>
    </xf>
    <xf numFmtId="0" fontId="6" fillId="0" borderId="0" xfId="1" applyFont="1" applyFill="1" applyAlignment="1">
      <alignment horizontal="center"/>
    </xf>
    <xf numFmtId="1" fontId="19" fillId="3" borderId="1" xfId="0" applyNumberFormat="1" applyFont="1" applyFill="1" applyBorder="1" applyAlignment="1">
      <alignment horizontal="center" vertical="center"/>
    </xf>
    <xf numFmtId="0" fontId="14" fillId="0" borderId="1" xfId="2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/>
    <xf numFmtId="0" fontId="21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4" fillId="0" borderId="1" xfId="2" applyNumberFormat="1" applyFont="1" applyFill="1" applyBorder="1" applyAlignment="1" applyProtection="1">
      <alignment vertical="center" wrapText="1"/>
    </xf>
    <xf numFmtId="0" fontId="21" fillId="0" borderId="1" xfId="0" applyFont="1" applyFill="1" applyBorder="1"/>
    <xf numFmtId="0" fontId="21" fillId="0" borderId="1" xfId="2" applyNumberFormat="1" applyFont="1" applyFill="1" applyBorder="1" applyAlignment="1" applyProtection="1">
      <alignment horizontal="center" vertical="center" wrapText="1"/>
    </xf>
    <xf numFmtId="0" fontId="21" fillId="0" borderId="1" xfId="2" applyNumberFormat="1" applyFont="1" applyFill="1" applyBorder="1" applyAlignment="1" applyProtection="1">
      <alignment vertical="center" wrapText="1"/>
    </xf>
    <xf numFmtId="0" fontId="18" fillId="0" borderId="1" xfId="0" applyNumberFormat="1" applyFont="1" applyFill="1" applyBorder="1" applyAlignment="1" applyProtection="1">
      <alignment horizontal="center"/>
    </xf>
    <xf numFmtId="0" fontId="14" fillId="0" borderId="1" xfId="2" applyNumberFormat="1" applyFont="1" applyFill="1" applyBorder="1" applyAlignment="1" applyProtection="1">
      <alignment horizontal="left" vertical="center" wrapText="1"/>
    </xf>
    <xf numFmtId="0" fontId="14" fillId="0" borderId="1" xfId="6" applyNumberFormat="1" applyFont="1" applyFill="1" applyBorder="1" applyAlignment="1" applyProtection="1">
      <alignment horizontal="left"/>
    </xf>
    <xf numFmtId="0" fontId="18" fillId="0" borderId="1" xfId="6" applyNumberFormat="1" applyFont="1" applyFill="1" applyBorder="1" applyAlignment="1" applyProtection="1">
      <alignment horizontal="left"/>
    </xf>
    <xf numFmtId="0" fontId="14" fillId="0" borderId="1" xfId="2" applyNumberFormat="1" applyFont="1" applyFill="1" applyBorder="1" applyAlignment="1" applyProtection="1">
      <alignment horizontal="left" vertical="top" wrapText="1"/>
    </xf>
    <xf numFmtId="0" fontId="14" fillId="0" borderId="1" xfId="2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/>
    <xf numFmtId="0" fontId="14" fillId="0" borderId="1" xfId="0" applyNumberFormat="1" applyFont="1" applyFill="1" applyBorder="1" applyAlignment="1" applyProtection="1">
      <alignment vertical="center"/>
    </xf>
    <xf numFmtId="0" fontId="14" fillId="0" borderId="1" xfId="0" applyNumberFormat="1" applyFont="1" applyFill="1" applyBorder="1" applyAlignment="1" applyProtection="1">
      <alignment vertical="center" wrapText="1"/>
    </xf>
    <xf numFmtId="0" fontId="24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left"/>
    </xf>
    <xf numFmtId="0" fontId="1" fillId="0" borderId="0" xfId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0" fillId="0" borderId="0" xfId="0" applyFill="1"/>
    <xf numFmtId="0" fontId="6" fillId="0" borderId="0" xfId="1" applyFont="1" applyFill="1" applyAlignment="1"/>
    <xf numFmtId="0" fontId="26" fillId="0" borderId="0" xfId="1" applyFont="1" applyFill="1" applyBorder="1" applyAlignment="1">
      <alignment horizontal="center"/>
    </xf>
    <xf numFmtId="0" fontId="7" fillId="0" borderId="0" xfId="1" applyFont="1" applyFill="1" applyBorder="1" applyAlignment="1"/>
    <xf numFmtId="0" fontId="21" fillId="0" borderId="0" xfId="0" applyFont="1" applyFill="1"/>
    <xf numFmtId="0" fontId="23" fillId="0" borderId="0" xfId="0" applyFont="1" applyFill="1"/>
    <xf numFmtId="0" fontId="20" fillId="0" borderId="6" xfId="0" applyFont="1" applyFill="1" applyBorder="1" applyAlignment="1">
      <alignment horizontal="center"/>
    </xf>
    <xf numFmtId="0" fontId="24" fillId="0" borderId="0" xfId="0" applyFont="1" applyFill="1"/>
    <xf numFmtId="0" fontId="14" fillId="0" borderId="10" xfId="0" applyNumberFormat="1" applyFont="1" applyFill="1" applyBorder="1" applyAlignment="1" applyProtection="1"/>
    <xf numFmtId="0" fontId="21" fillId="0" borderId="0" xfId="0" applyFont="1" applyFill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25" fillId="0" borderId="0" xfId="0" applyFont="1" applyFill="1"/>
    <xf numFmtId="0" fontId="24" fillId="0" borderId="1" xfId="0" applyFont="1" applyFill="1" applyBorder="1" applyAlignment="1"/>
    <xf numFmtId="0" fontId="24" fillId="0" borderId="1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1" xfId="2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18" fillId="0" borderId="0" xfId="0" applyFont="1" applyFill="1"/>
    <xf numFmtId="0" fontId="21" fillId="0" borderId="1" xfId="0" applyFont="1" applyFill="1" applyBorder="1" applyAlignment="1"/>
    <xf numFmtId="0" fontId="1" fillId="0" borderId="0" xfId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3" fillId="0" borderId="0" xfId="0" applyFont="1" applyFill="1"/>
    <xf numFmtId="0" fontId="0" fillId="0" borderId="0" xfId="0" applyFont="1" applyFill="1"/>
    <xf numFmtId="1" fontId="19" fillId="0" borderId="1" xfId="7" applyNumberFormat="1" applyFont="1" applyFill="1" applyBorder="1" applyAlignment="1" applyProtection="1">
      <alignment vertical="center"/>
    </xf>
    <xf numFmtId="0" fontId="18" fillId="0" borderId="1" xfId="0" applyFont="1" applyBorder="1" applyAlignment="1">
      <alignment horizontal="center" vertical="center"/>
    </xf>
    <xf numFmtId="1" fontId="19" fillId="0" borderId="1" xfId="7" applyNumberFormat="1" applyFont="1" applyFill="1" applyBorder="1" applyAlignment="1" applyProtection="1">
      <alignment horizontal="center" vertical="center"/>
    </xf>
    <xf numFmtId="0" fontId="1" fillId="2" borderId="0" xfId="1" applyFont="1" applyFill="1" applyAlignment="1">
      <alignment horizontal="left"/>
    </xf>
    <xf numFmtId="0" fontId="16" fillId="0" borderId="0" xfId="0" applyFont="1"/>
    <xf numFmtId="0" fontId="1" fillId="0" borderId="0" xfId="1" applyFont="1"/>
    <xf numFmtId="0" fontId="19" fillId="0" borderId="0" xfId="0" applyFont="1" applyAlignment="1"/>
    <xf numFmtId="0" fontId="27" fillId="0" borderId="0" xfId="0" applyFont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1" xfId="0" applyNumberFormat="1" applyFont="1" applyFill="1" applyBorder="1" applyAlignment="1" applyProtection="1"/>
    <xf numFmtId="0" fontId="18" fillId="0" borderId="12" xfId="0" applyNumberFormat="1" applyFont="1" applyFill="1" applyBorder="1" applyAlignment="1" applyProtection="1"/>
    <xf numFmtId="0" fontId="18" fillId="0" borderId="13" xfId="0" applyNumberFormat="1" applyFont="1" applyFill="1" applyBorder="1" applyAlignment="1" applyProtection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18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9" fillId="0" borderId="6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1" xfId="8" applyFont="1" applyFill="1" applyBorder="1" applyAlignment="1" applyProtection="1">
      <alignment wrapText="1"/>
    </xf>
    <xf numFmtId="0" fontId="18" fillId="0" borderId="1" xfId="0" applyFont="1" applyFill="1" applyBorder="1" applyAlignment="1">
      <alignment horizontal="center" wrapText="1"/>
    </xf>
    <xf numFmtId="0" fontId="18" fillId="0" borderId="1" xfId="2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wrapText="1"/>
    </xf>
    <xf numFmtId="164" fontId="19" fillId="0" borderId="1" xfId="0" applyNumberFormat="1" applyFont="1" applyFill="1" applyBorder="1" applyAlignment="1">
      <alignment horizontal="center" vertical="center" wrapText="1"/>
    </xf>
    <xf numFmtId="0" fontId="18" fillId="0" borderId="1" xfId="9" applyNumberFormat="1" applyFont="1" applyFill="1" applyBorder="1" applyAlignment="1" applyProtection="1">
      <alignment horizontal="center"/>
    </xf>
    <xf numFmtId="0" fontId="18" fillId="0" borderId="1" xfId="10" applyNumberFormat="1" applyFont="1" applyFill="1" applyBorder="1" applyAlignment="1" applyProtection="1">
      <alignment horizontal="center"/>
    </xf>
    <xf numFmtId="0" fontId="18" fillId="0" borderId="1" xfId="11" applyNumberFormat="1" applyFont="1" applyFill="1" applyBorder="1" applyAlignment="1" applyProtection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/>
    </xf>
    <xf numFmtId="165" fontId="19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65" fontId="19" fillId="0" borderId="1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/>
    <xf numFmtId="0" fontId="17" fillId="0" borderId="0" xfId="0" applyFont="1" applyFill="1"/>
    <xf numFmtId="0" fontId="6" fillId="0" borderId="0" xfId="0" applyFont="1" applyFill="1"/>
    <xf numFmtId="0" fontId="18" fillId="0" borderId="0" xfId="0" applyFont="1"/>
    <xf numFmtId="1" fontId="18" fillId="0" borderId="1" xfId="0" applyNumberFormat="1" applyFont="1" applyFill="1" applyBorder="1" applyAlignment="1" applyProtection="1">
      <alignment horizontal="center"/>
    </xf>
    <xf numFmtId="0" fontId="18" fillId="0" borderId="0" xfId="0" applyFont="1" applyBorder="1"/>
    <xf numFmtId="0" fontId="29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wrapText="1"/>
    </xf>
    <xf numFmtId="164" fontId="18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/>
    <xf numFmtId="165" fontId="18" fillId="0" borderId="0" xfId="0" applyNumberFormat="1" applyFont="1" applyFill="1"/>
    <xf numFmtId="0" fontId="18" fillId="0" borderId="0" xfId="0" applyFont="1" applyFill="1" applyAlignment="1">
      <alignment horizontal="center"/>
    </xf>
    <xf numFmtId="0" fontId="18" fillId="0" borderId="21" xfId="0" applyFont="1" applyFill="1" applyBorder="1" applyAlignment="1">
      <alignment horizontal="center" vertical="center" wrapText="1"/>
    </xf>
    <xf numFmtId="0" fontId="19" fillId="0" borderId="0" xfId="0" applyFont="1" applyFill="1" applyAlignment="1"/>
    <xf numFmtId="0" fontId="19" fillId="0" borderId="0" xfId="0" applyFont="1" applyFill="1" applyBorder="1" applyAlignment="1"/>
    <xf numFmtId="0" fontId="18" fillId="0" borderId="0" xfId="0" applyFont="1" applyFill="1" applyBorder="1" applyAlignment="1"/>
    <xf numFmtId="1" fontId="18" fillId="0" borderId="1" xfId="0" applyNumberFormat="1" applyFont="1" applyFill="1" applyBorder="1"/>
    <xf numFmtId="1" fontId="18" fillId="0" borderId="1" xfId="0" applyNumberFormat="1" applyFont="1" applyFill="1" applyBorder="1" applyAlignment="1">
      <alignment horizontal="center"/>
    </xf>
    <xf numFmtId="165" fontId="18" fillId="0" borderId="1" xfId="0" applyNumberFormat="1" applyFont="1" applyFill="1" applyBorder="1" applyAlignment="1">
      <alignment horizontal="right"/>
    </xf>
    <xf numFmtId="165" fontId="18" fillId="0" borderId="1" xfId="0" applyNumberFormat="1" applyFont="1" applyFill="1" applyBorder="1" applyAlignment="1">
      <alignment horizontal="center"/>
    </xf>
    <xf numFmtId="1" fontId="18" fillId="0" borderId="0" xfId="0" applyNumberFormat="1" applyFont="1" applyFill="1" applyBorder="1"/>
    <xf numFmtId="165" fontId="18" fillId="0" borderId="0" xfId="0" applyNumberFormat="1" applyFont="1" applyFill="1" applyBorder="1" applyAlignment="1">
      <alignment horizontal="right"/>
    </xf>
    <xf numFmtId="165" fontId="18" fillId="0" borderId="0" xfId="0" applyNumberFormat="1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18" xfId="0" applyNumberFormat="1" applyFont="1" applyFill="1" applyBorder="1" applyAlignment="1" applyProtection="1">
      <alignment horizontal="center"/>
    </xf>
    <xf numFmtId="0" fontId="18" fillId="0" borderId="19" xfId="0" applyNumberFormat="1" applyFont="1" applyFill="1" applyBorder="1" applyAlignment="1" applyProtection="1"/>
    <xf numFmtId="0" fontId="18" fillId="0" borderId="20" xfId="0" applyNumberFormat="1" applyFont="1" applyFill="1" applyBorder="1" applyAlignment="1" applyProtection="1"/>
    <xf numFmtId="0" fontId="18" fillId="0" borderId="20" xfId="0" applyNumberFormat="1" applyFont="1" applyFill="1" applyBorder="1" applyAlignment="1" applyProtection="1">
      <alignment horizontal="center"/>
    </xf>
    <xf numFmtId="0" fontId="18" fillId="0" borderId="22" xfId="0" applyNumberFormat="1" applyFont="1" applyFill="1" applyBorder="1" applyAlignment="1" applyProtection="1">
      <alignment horizontal="center"/>
    </xf>
    <xf numFmtId="0" fontId="18" fillId="0" borderId="23" xfId="0" applyNumberFormat="1" applyFont="1" applyFill="1" applyBorder="1" applyAlignment="1" applyProtection="1"/>
    <xf numFmtId="0" fontId="18" fillId="0" borderId="24" xfId="0" applyNumberFormat="1" applyFont="1" applyFill="1" applyBorder="1" applyAlignment="1" applyProtection="1"/>
    <xf numFmtId="0" fontId="18" fillId="0" borderId="24" xfId="0" applyNumberFormat="1" applyFont="1" applyFill="1" applyBorder="1" applyAlignment="1" applyProtection="1">
      <alignment horizontal="center"/>
    </xf>
    <xf numFmtId="164" fontId="19" fillId="0" borderId="0" xfId="0" applyNumberFormat="1" applyFont="1" applyFill="1" applyBorder="1" applyAlignment="1">
      <alignment horizontal="center"/>
    </xf>
    <xf numFmtId="0" fontId="18" fillId="0" borderId="2" xfId="0" applyNumberFormat="1" applyFont="1" applyFill="1" applyBorder="1" applyAlignment="1" applyProtection="1"/>
    <xf numFmtId="0" fontId="18" fillId="0" borderId="5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/>
    <xf numFmtId="1" fontId="18" fillId="0" borderId="0" xfId="0" applyNumberFormat="1" applyFont="1" applyFill="1" applyBorder="1" applyAlignment="1" applyProtection="1">
      <alignment horizontal="center"/>
    </xf>
    <xf numFmtId="0" fontId="27" fillId="0" borderId="0" xfId="0" applyFont="1" applyFill="1"/>
    <xf numFmtId="165" fontId="18" fillId="0" borderId="0" xfId="0" applyNumberFormat="1" applyFont="1" applyFill="1" applyBorder="1" applyAlignment="1">
      <alignment horizontal="center" vertical="center"/>
    </xf>
    <xf numFmtId="165" fontId="18" fillId="0" borderId="0" xfId="0" applyNumberFormat="1" applyFont="1" applyFill="1" applyBorder="1" applyAlignment="1">
      <alignment horizontal="center" wrapText="1"/>
    </xf>
    <xf numFmtId="164" fontId="18" fillId="0" borderId="0" xfId="0" applyNumberFormat="1" applyFont="1" applyFill="1" applyBorder="1" applyAlignment="1">
      <alignment horizontal="center" wrapText="1"/>
    </xf>
    <xf numFmtId="0" fontId="30" fillId="0" borderId="2" xfId="0" applyNumberFormat="1" applyFont="1" applyFill="1" applyBorder="1" applyAlignment="1" applyProtection="1"/>
    <xf numFmtId="0" fontId="30" fillId="0" borderId="5" xfId="0" applyNumberFormat="1" applyFont="1" applyFill="1" applyBorder="1" applyAlignment="1" applyProtection="1"/>
    <xf numFmtId="0" fontId="18" fillId="3" borderId="1" xfId="5" applyNumberFormat="1" applyFont="1" applyFill="1" applyBorder="1" applyAlignment="1" applyProtection="1"/>
    <xf numFmtId="0" fontId="18" fillId="3" borderId="1" xfId="1" applyNumberFormat="1" applyFont="1" applyFill="1" applyBorder="1" applyAlignment="1" applyProtection="1">
      <alignment horizontal="center" wrapText="1"/>
    </xf>
    <xf numFmtId="0" fontId="18" fillId="3" borderId="1" xfId="12" applyNumberFormat="1" applyFont="1" applyFill="1" applyBorder="1" applyAlignment="1" applyProtection="1">
      <alignment horizontal="center" wrapText="1"/>
    </xf>
    <xf numFmtId="1" fontId="19" fillId="3" borderId="1" xfId="0" applyNumberFormat="1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wrapText="1"/>
    </xf>
    <xf numFmtId="0" fontId="19" fillId="3" borderId="0" xfId="0" applyFont="1" applyFill="1" applyBorder="1" applyAlignment="1">
      <alignment horizontal="center"/>
    </xf>
    <xf numFmtId="0" fontId="18" fillId="3" borderId="1" xfId="12" applyNumberFormat="1" applyFont="1" applyFill="1" applyBorder="1" applyAlignment="1" applyProtection="1">
      <alignment horizontal="center"/>
    </xf>
    <xf numFmtId="0" fontId="18" fillId="3" borderId="1" xfId="12" applyNumberFormat="1" applyFont="1" applyFill="1" applyBorder="1" applyAlignment="1" applyProtection="1"/>
    <xf numFmtId="0" fontId="18" fillId="3" borderId="1" xfId="0" applyNumberFormat="1" applyFont="1" applyFill="1" applyBorder="1" applyAlignment="1" applyProtection="1">
      <alignment horizontal="center" wrapText="1"/>
    </xf>
    <xf numFmtId="0" fontId="18" fillId="0" borderId="1" xfId="12" applyFont="1" applyBorder="1" applyAlignment="1">
      <alignment horizontal="center"/>
    </xf>
    <xf numFmtId="0" fontId="18" fillId="0" borderId="1" xfId="12" applyNumberFormat="1" applyFont="1" applyFill="1" applyBorder="1" applyAlignment="1" applyProtection="1"/>
    <xf numFmtId="0" fontId="18" fillId="0" borderId="1" xfId="12" applyNumberFormat="1" applyFont="1" applyFill="1" applyBorder="1" applyAlignment="1" applyProtection="1">
      <alignment horizontal="center" wrapText="1"/>
    </xf>
    <xf numFmtId="0" fontId="18" fillId="3" borderId="1" xfId="0" applyNumberFormat="1" applyFont="1" applyFill="1" applyBorder="1" applyAlignment="1" applyProtection="1">
      <alignment horizontal="center" vertical="center"/>
    </xf>
    <xf numFmtId="0" fontId="18" fillId="3" borderId="1" xfId="12" applyNumberFormat="1" applyFont="1" applyFill="1" applyBorder="1" applyAlignment="1" applyProtection="1">
      <alignment horizontal="center" vertical="center"/>
    </xf>
    <xf numFmtId="0" fontId="18" fillId="3" borderId="1" xfId="12" applyFont="1" applyFill="1" applyBorder="1" applyAlignment="1">
      <alignment horizontal="center" wrapText="1"/>
    </xf>
    <xf numFmtId="0" fontId="18" fillId="0" borderId="1" xfId="12" applyFont="1" applyFill="1" applyBorder="1" applyAlignment="1">
      <alignment horizontal="center" wrapText="1"/>
    </xf>
    <xf numFmtId="0" fontId="18" fillId="3" borderId="1" xfId="0" applyNumberFormat="1" applyFont="1" applyFill="1" applyBorder="1" applyAlignment="1" applyProtection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8" fillId="3" borderId="1" xfId="5" applyNumberFormat="1" applyFont="1" applyFill="1" applyBorder="1" applyAlignment="1" applyProtection="1">
      <alignment horizontal="center"/>
    </xf>
    <xf numFmtId="1" fontId="19" fillId="3" borderId="1" xfId="0" applyNumberFormat="1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/>
    </xf>
    <xf numFmtId="1" fontId="19" fillId="0" borderId="1" xfId="0" applyNumberFormat="1" applyFont="1" applyFill="1" applyBorder="1" applyAlignment="1">
      <alignment horizontal="center"/>
    </xf>
    <xf numFmtId="0" fontId="18" fillId="3" borderId="1" xfId="13" applyNumberFormat="1" applyFont="1" applyFill="1" applyBorder="1" applyAlignment="1" applyProtection="1">
      <alignment horizontal="center"/>
    </xf>
    <xf numFmtId="0" fontId="18" fillId="0" borderId="1" xfId="14" applyNumberFormat="1" applyFont="1" applyFill="1" applyBorder="1" applyAlignment="1" applyProtection="1">
      <alignment horizontal="center"/>
    </xf>
    <xf numFmtId="1" fontId="19" fillId="3" borderId="1" xfId="0" applyNumberFormat="1" applyFont="1" applyFill="1" applyBorder="1" applyAlignment="1">
      <alignment horizontal="center" vertical="center" wrapText="1"/>
    </xf>
    <xf numFmtId="0" fontId="18" fillId="0" borderId="1" xfId="12" applyNumberFormat="1" applyFont="1" applyFill="1" applyBorder="1" applyAlignment="1" applyProtection="1">
      <alignment vertical="top"/>
    </xf>
    <xf numFmtId="1" fontId="19" fillId="3" borderId="1" xfId="0" applyNumberFormat="1" applyFont="1" applyFill="1" applyBorder="1" applyAlignment="1">
      <alignment horizontal="center" vertical="top"/>
    </xf>
    <xf numFmtId="0" fontId="18" fillId="0" borderId="1" xfId="13" applyNumberFormat="1" applyFont="1" applyFill="1" applyBorder="1" applyAlignment="1" applyProtection="1">
      <alignment horizontal="center"/>
    </xf>
    <xf numFmtId="1" fontId="19" fillId="0" borderId="1" xfId="0" applyNumberFormat="1" applyFont="1" applyFill="1" applyBorder="1" applyAlignment="1">
      <alignment horizontal="center" wrapText="1"/>
    </xf>
    <xf numFmtId="0" fontId="18" fillId="0" borderId="1" xfId="12" applyNumberFormat="1" applyFont="1" applyFill="1" applyBorder="1" applyAlignment="1" applyProtection="1">
      <alignment horizontal="center"/>
    </xf>
    <xf numFmtId="0" fontId="18" fillId="0" borderId="1" xfId="0" applyNumberFormat="1" applyFont="1" applyFill="1" applyBorder="1" applyAlignment="1" applyProtection="1">
      <alignment horizontal="center" wrapText="1"/>
    </xf>
    <xf numFmtId="0" fontId="18" fillId="3" borderId="2" xfId="0" applyFont="1" applyFill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16" fillId="0" borderId="0" xfId="0" applyFont="1" applyBorder="1"/>
    <xf numFmtId="0" fontId="30" fillId="3" borderId="2" xfId="5" applyNumberFormat="1" applyFont="1" applyFill="1" applyBorder="1" applyAlignment="1" applyProtection="1"/>
    <xf numFmtId="0" fontId="30" fillId="3" borderId="5" xfId="5" applyNumberFormat="1" applyFont="1" applyFill="1" applyBorder="1" applyAlignment="1" applyProtection="1"/>
    <xf numFmtId="0" fontId="18" fillId="3" borderId="2" xfId="5" applyNumberFormat="1" applyFont="1" applyFill="1" applyBorder="1" applyAlignment="1" applyProtection="1"/>
    <xf numFmtId="0" fontId="18" fillId="3" borderId="5" xfId="5" applyNumberFormat="1" applyFont="1" applyFill="1" applyBorder="1" applyAlignment="1" applyProtection="1"/>
    <xf numFmtId="0" fontId="18" fillId="0" borderId="5" xfId="0" applyFont="1" applyBorder="1" applyAlignment="1">
      <alignment wrapText="1"/>
    </xf>
    <xf numFmtId="0" fontId="18" fillId="0" borderId="2" xfId="0" applyFont="1" applyFill="1" applyBorder="1" applyAlignment="1">
      <alignment wrapText="1"/>
    </xf>
    <xf numFmtId="0" fontId="18" fillId="3" borderId="2" xfId="12" applyNumberFormat="1" applyFont="1" applyFill="1" applyBorder="1" applyAlignment="1" applyProtection="1"/>
    <xf numFmtId="0" fontId="18" fillId="3" borderId="5" xfId="12" applyNumberFormat="1" applyFont="1" applyFill="1" applyBorder="1" applyAlignment="1" applyProtection="1"/>
    <xf numFmtId="0" fontId="18" fillId="0" borderId="2" xfId="12" applyNumberFormat="1" applyFont="1" applyFill="1" applyBorder="1" applyAlignment="1" applyProtection="1"/>
    <xf numFmtId="0" fontId="18" fillId="0" borderId="5" xfId="12" applyNumberFormat="1" applyFont="1" applyFill="1" applyBorder="1" applyAlignment="1" applyProtection="1"/>
    <xf numFmtId="0" fontId="18" fillId="0" borderId="2" xfId="12" applyNumberFormat="1" applyFont="1" applyFill="1" applyBorder="1" applyAlignment="1" applyProtection="1">
      <alignment vertical="top"/>
    </xf>
    <xf numFmtId="0" fontId="18" fillId="0" borderId="5" xfId="12" applyNumberFormat="1" applyFont="1" applyFill="1" applyBorder="1" applyAlignment="1" applyProtection="1">
      <alignment vertical="top"/>
    </xf>
    <xf numFmtId="0" fontId="4" fillId="0" borderId="0" xfId="0" applyFont="1"/>
    <xf numFmtId="0" fontId="18" fillId="0" borderId="27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left" vertical="center"/>
    </xf>
    <xf numFmtId="0" fontId="18" fillId="0" borderId="27" xfId="0" applyFont="1" applyFill="1" applyBorder="1" applyAlignment="1">
      <alignment horizontal="center"/>
    </xf>
    <xf numFmtId="0" fontId="18" fillId="0" borderId="27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1" fontId="19" fillId="0" borderId="27" xfId="0" applyNumberFormat="1" applyFont="1" applyFill="1" applyBorder="1" applyAlignment="1">
      <alignment horizontal="center" vertical="center" wrapText="1"/>
    </xf>
    <xf numFmtId="1" fontId="19" fillId="0" borderId="27" xfId="0" applyNumberFormat="1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left"/>
    </xf>
    <xf numFmtId="0" fontId="18" fillId="0" borderId="27" xfId="0" applyNumberFormat="1" applyFont="1" applyFill="1" applyBorder="1" applyAlignment="1" applyProtection="1">
      <alignment horizontal="center" vertical="center"/>
    </xf>
    <xf numFmtId="0" fontId="18" fillId="0" borderId="27" xfId="0" applyNumberFormat="1" applyFont="1" applyFill="1" applyBorder="1" applyAlignment="1" applyProtection="1">
      <alignment horizontal="center" vertical="center" wrapText="1"/>
    </xf>
    <xf numFmtId="0" fontId="18" fillId="0" borderId="27" xfId="0" applyNumberFormat="1" applyFont="1" applyFill="1" applyBorder="1" applyAlignment="1" applyProtection="1">
      <alignment horizontal="center"/>
    </xf>
    <xf numFmtId="0" fontId="5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7" fillId="0" borderId="0" xfId="0" applyFont="1"/>
    <xf numFmtId="0" fontId="17" fillId="0" borderId="0" xfId="0" applyFont="1" applyAlignment="1"/>
    <xf numFmtId="0" fontId="6" fillId="0" borderId="0" xfId="0" applyFont="1" applyAlignment="1"/>
    <xf numFmtId="0" fontId="3" fillId="0" borderId="0" xfId="1" applyFont="1" applyFill="1" applyAlignment="1">
      <alignment horizontal="center"/>
    </xf>
    <xf numFmtId="0" fontId="8" fillId="0" borderId="0" xfId="1" applyFont="1" applyFill="1" applyBorder="1" applyAlignment="1">
      <alignment horizontal="center" wrapText="1"/>
    </xf>
    <xf numFmtId="0" fontId="8" fillId="0" borderId="0" xfId="1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center"/>
    </xf>
    <xf numFmtId="0" fontId="14" fillId="0" borderId="5" xfId="0" applyNumberFormat="1" applyFont="1" applyFill="1" applyBorder="1" applyAlignment="1" applyProtection="1">
      <alignment horizontal="center"/>
    </xf>
    <xf numFmtId="0" fontId="14" fillId="0" borderId="4" xfId="0" applyNumberFormat="1" applyFont="1" applyFill="1" applyBorder="1" applyAlignment="1" applyProtection="1">
      <alignment horizontal="center"/>
    </xf>
    <xf numFmtId="0" fontId="19" fillId="0" borderId="1" xfId="2" applyFont="1" applyFill="1" applyBorder="1" applyAlignment="1">
      <alignment horizontal="center" vertical="center" wrapText="1"/>
    </xf>
    <xf numFmtId="0" fontId="19" fillId="0" borderId="6" xfId="2" applyFont="1" applyFill="1" applyBorder="1" applyAlignment="1">
      <alignment horizontal="center" vertical="center" wrapText="1"/>
    </xf>
    <xf numFmtId="0" fontId="19" fillId="0" borderId="7" xfId="2" applyFont="1" applyFill="1" applyBorder="1" applyAlignment="1">
      <alignment horizontal="center" vertical="center" wrapText="1"/>
    </xf>
    <xf numFmtId="0" fontId="19" fillId="0" borderId="8" xfId="2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26" fillId="0" borderId="0" xfId="1" applyFont="1" applyFill="1" applyBorder="1" applyAlignment="1">
      <alignment horizontal="center"/>
    </xf>
    <xf numFmtId="0" fontId="19" fillId="0" borderId="0" xfId="0" applyFont="1" applyFill="1" applyAlignment="1">
      <alignment horizontal="left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/>
    </xf>
    <xf numFmtId="1" fontId="19" fillId="0" borderId="6" xfId="7" applyNumberFormat="1" applyFont="1" applyFill="1" applyBorder="1" applyAlignment="1" applyProtection="1">
      <alignment horizontal="center" vertical="center" wrapText="1"/>
    </xf>
    <xf numFmtId="1" fontId="19" fillId="0" borderId="8" xfId="7" applyNumberFormat="1" applyFont="1" applyFill="1" applyBorder="1" applyAlignment="1" applyProtection="1">
      <alignment horizontal="center" vertical="center" wrapText="1"/>
    </xf>
    <xf numFmtId="1" fontId="19" fillId="0" borderId="1" xfId="7" applyNumberFormat="1" applyFont="1" applyFill="1" applyBorder="1" applyAlignment="1" applyProtection="1">
      <alignment horizontal="center" vertical="center"/>
    </xf>
    <xf numFmtId="1" fontId="19" fillId="0" borderId="6" xfId="0" applyNumberFormat="1" applyFont="1" applyFill="1" applyBorder="1" applyAlignment="1">
      <alignment horizontal="center" vertical="center"/>
    </xf>
    <xf numFmtId="1" fontId="19" fillId="0" borderId="8" xfId="0" applyNumberFormat="1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9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1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3" applyNumberFormat="1" applyFont="1" applyFill="1" applyBorder="1" applyAlignment="1" applyProtection="1">
      <alignment horizontal="center"/>
    </xf>
    <xf numFmtId="0" fontId="6" fillId="0" borderId="0" xfId="0" applyFont="1" applyFill="1" applyAlignment="1">
      <alignment horizontal="left" wrapText="1"/>
    </xf>
    <xf numFmtId="164" fontId="19" fillId="0" borderId="1" xfId="0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18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1" fontId="19" fillId="3" borderId="5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1" fontId="19" fillId="3" borderId="2" xfId="0" applyNumberFormat="1" applyFont="1" applyFill="1" applyBorder="1" applyAlignment="1">
      <alignment horizontal="center" vertical="top"/>
    </xf>
    <xf numFmtId="1" fontId="19" fillId="3" borderId="4" xfId="0" applyNumberFormat="1" applyFont="1" applyFill="1" applyBorder="1" applyAlignment="1">
      <alignment horizontal="center" vertical="top"/>
    </xf>
    <xf numFmtId="1" fontId="19" fillId="3" borderId="5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19" fillId="3" borderId="1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wrapText="1"/>
    </xf>
    <xf numFmtId="0" fontId="19" fillId="3" borderId="7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1" fontId="19" fillId="3" borderId="1" xfId="0" applyNumberFormat="1" applyFont="1" applyFill="1" applyBorder="1" applyAlignment="1">
      <alignment horizontal="center" vertical="center"/>
    </xf>
    <xf numFmtId="1" fontId="19" fillId="3" borderId="6" xfId="0" applyNumberFormat="1" applyFont="1" applyFill="1" applyBorder="1" applyAlignment="1">
      <alignment horizontal="center" vertical="center"/>
    </xf>
    <xf numFmtId="1" fontId="19" fillId="3" borderId="7" xfId="0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1" fontId="31" fillId="0" borderId="2" xfId="0" applyNumberFormat="1" applyFont="1" applyFill="1" applyBorder="1" applyAlignment="1">
      <alignment horizontal="center" wrapText="1"/>
    </xf>
    <xf numFmtId="1" fontId="31" fillId="0" borderId="4" xfId="0" applyNumberFormat="1" applyFont="1" applyFill="1" applyBorder="1" applyAlignment="1">
      <alignment horizontal="center" wrapText="1"/>
    </xf>
    <xf numFmtId="1" fontId="31" fillId="0" borderId="5" xfId="0" applyNumberFormat="1" applyFont="1" applyFill="1" applyBorder="1" applyAlignment="1">
      <alignment horizontal="center" wrapText="1"/>
    </xf>
    <xf numFmtId="0" fontId="8" fillId="3" borderId="0" xfId="0" applyFont="1" applyFill="1" applyAlignment="1">
      <alignment horizontal="left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19" fillId="0" borderId="15" xfId="0" applyNumberFormat="1" applyFont="1" applyFill="1" applyBorder="1" applyAlignment="1" applyProtection="1">
      <alignment horizontal="center" vertical="center"/>
    </xf>
    <xf numFmtId="0" fontId="19" fillId="0" borderId="28" xfId="0" applyNumberFormat="1" applyFont="1" applyFill="1" applyBorder="1" applyAlignment="1" applyProtection="1">
      <alignment horizontal="center" vertical="center"/>
    </xf>
    <xf numFmtId="0" fontId="19" fillId="0" borderId="29" xfId="0" applyNumberFormat="1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" fontId="19" fillId="0" borderId="7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1" fontId="19" fillId="0" borderId="15" xfId="0" applyNumberFormat="1" applyFont="1" applyFill="1" applyBorder="1" applyAlignment="1">
      <alignment horizontal="center" vertical="center"/>
    </xf>
    <xf numFmtId="1" fontId="19" fillId="0" borderId="28" xfId="0" applyNumberFormat="1" applyFont="1" applyFill="1" applyBorder="1" applyAlignment="1">
      <alignment horizontal="center" vertical="center"/>
    </xf>
    <xf numFmtId="1" fontId="19" fillId="0" borderId="29" xfId="0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</cellXfs>
  <cellStyles count="15">
    <cellStyle name="Excel Built-in Normal" xfId="4"/>
    <cellStyle name="Hyperlink" xfId="8" builtinId="8"/>
    <cellStyle name="Normal" xfId="0" builtinId="0"/>
    <cellStyle name="Normal 12" xfId="9"/>
    <cellStyle name="Normal 13" xfId="10"/>
    <cellStyle name="Normal 14" xfId="11"/>
    <cellStyle name="Normal 2" xfId="3"/>
    <cellStyle name="Normal 2 2" xfId="14"/>
    <cellStyle name="Normal 3" xfId="2"/>
    <cellStyle name="Normal 4" xfId="6"/>
    <cellStyle name="Normal 5" xfId="5"/>
    <cellStyle name="Normal 6" xfId="1"/>
    <cellStyle name="Normal 6 2" xfId="12"/>
    <cellStyle name="Normal 9" xfId="13"/>
    <cellStyle name="Normal_Shee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2" name="Picture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3" name="Picture 2" descr="us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4" name="Picture 3" descr="application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5" name="Picture 4" descr="door-open-ou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6" name="Picture 5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7" name="Picture 6" descr="us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8" name="Picture 7" descr="application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9" name="Picture 8" descr="door-open-ou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152400</xdr:colOff>
      <xdr:row>28</xdr:row>
      <xdr:rowOff>152400</xdr:rowOff>
    </xdr:to>
    <xdr:pic>
      <xdr:nvPicPr>
        <xdr:cNvPr id="10" name="Picture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152400</xdr:colOff>
      <xdr:row>28</xdr:row>
      <xdr:rowOff>152400</xdr:rowOff>
    </xdr:to>
    <xdr:pic>
      <xdr:nvPicPr>
        <xdr:cNvPr id="11" name="Picture 2" descr="us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152400</xdr:colOff>
      <xdr:row>28</xdr:row>
      <xdr:rowOff>152400</xdr:rowOff>
    </xdr:to>
    <xdr:pic>
      <xdr:nvPicPr>
        <xdr:cNvPr id="12" name="Picture 3" descr="application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152400</xdr:colOff>
      <xdr:row>28</xdr:row>
      <xdr:rowOff>152400</xdr:rowOff>
    </xdr:to>
    <xdr:pic>
      <xdr:nvPicPr>
        <xdr:cNvPr id="13" name="Picture 4" descr="door-open-ou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152400</xdr:colOff>
      <xdr:row>28</xdr:row>
      <xdr:rowOff>152400</xdr:rowOff>
    </xdr:to>
    <xdr:pic>
      <xdr:nvPicPr>
        <xdr:cNvPr id="14" name="Picture 5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152400</xdr:colOff>
      <xdr:row>28</xdr:row>
      <xdr:rowOff>152400</xdr:rowOff>
    </xdr:to>
    <xdr:pic>
      <xdr:nvPicPr>
        <xdr:cNvPr id="15" name="Picture 6" descr="us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152400</xdr:colOff>
      <xdr:row>28</xdr:row>
      <xdr:rowOff>152400</xdr:rowOff>
    </xdr:to>
    <xdr:pic>
      <xdr:nvPicPr>
        <xdr:cNvPr id="16" name="Picture 7" descr="application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152400</xdr:colOff>
      <xdr:row>28</xdr:row>
      <xdr:rowOff>152400</xdr:rowOff>
    </xdr:to>
    <xdr:pic>
      <xdr:nvPicPr>
        <xdr:cNvPr id="17" name="Picture 8" descr="door-open-ou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152400</xdr:colOff>
      <xdr:row>42</xdr:row>
      <xdr:rowOff>152400</xdr:rowOff>
    </xdr:to>
    <xdr:pic>
      <xdr:nvPicPr>
        <xdr:cNvPr id="18" name="Picture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152400</xdr:colOff>
      <xdr:row>42</xdr:row>
      <xdr:rowOff>152400</xdr:rowOff>
    </xdr:to>
    <xdr:pic>
      <xdr:nvPicPr>
        <xdr:cNvPr id="19" name="Picture 2" descr="us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152400</xdr:colOff>
      <xdr:row>42</xdr:row>
      <xdr:rowOff>152400</xdr:rowOff>
    </xdr:to>
    <xdr:pic>
      <xdr:nvPicPr>
        <xdr:cNvPr id="20" name="Picture 3" descr="application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152400</xdr:colOff>
      <xdr:row>42</xdr:row>
      <xdr:rowOff>152400</xdr:rowOff>
    </xdr:to>
    <xdr:pic>
      <xdr:nvPicPr>
        <xdr:cNvPr id="21" name="Picture 4" descr="door-open-ou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152400</xdr:colOff>
      <xdr:row>42</xdr:row>
      <xdr:rowOff>152400</xdr:rowOff>
    </xdr:to>
    <xdr:pic>
      <xdr:nvPicPr>
        <xdr:cNvPr id="22" name="Picture 5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152400</xdr:colOff>
      <xdr:row>42</xdr:row>
      <xdr:rowOff>152400</xdr:rowOff>
    </xdr:to>
    <xdr:pic>
      <xdr:nvPicPr>
        <xdr:cNvPr id="23" name="Picture 6" descr="us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152400</xdr:colOff>
      <xdr:row>42</xdr:row>
      <xdr:rowOff>152400</xdr:rowOff>
    </xdr:to>
    <xdr:pic>
      <xdr:nvPicPr>
        <xdr:cNvPr id="24" name="Picture 7" descr="application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152400</xdr:colOff>
      <xdr:row>42</xdr:row>
      <xdr:rowOff>152400</xdr:rowOff>
    </xdr:to>
    <xdr:pic>
      <xdr:nvPicPr>
        <xdr:cNvPr id="25" name="Picture 8" descr="door-open-ou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66675</xdr:rowOff>
    </xdr:to>
    <xdr:pic>
      <xdr:nvPicPr>
        <xdr:cNvPr id="2" name="Picture 2" descr="us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66675</xdr:rowOff>
    </xdr:to>
    <xdr:pic>
      <xdr:nvPicPr>
        <xdr:cNvPr id="3" name="Picture 3" descr="application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66675</xdr:rowOff>
    </xdr:to>
    <xdr:pic>
      <xdr:nvPicPr>
        <xdr:cNvPr id="4" name="Picture 4" descr="door-open-ou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152400</xdr:colOff>
      <xdr:row>34</xdr:row>
      <xdr:rowOff>66675</xdr:rowOff>
    </xdr:to>
    <xdr:pic>
      <xdr:nvPicPr>
        <xdr:cNvPr id="5" name="Picture 2" descr="us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"/>
          <a:ext cx="1524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152400</xdr:colOff>
      <xdr:row>34</xdr:row>
      <xdr:rowOff>66675</xdr:rowOff>
    </xdr:to>
    <xdr:pic>
      <xdr:nvPicPr>
        <xdr:cNvPr id="6" name="Picture 3" descr="application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"/>
          <a:ext cx="1524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152400</xdr:colOff>
      <xdr:row>34</xdr:row>
      <xdr:rowOff>66675</xdr:rowOff>
    </xdr:to>
    <xdr:pic>
      <xdr:nvPicPr>
        <xdr:cNvPr id="7" name="Picture 4" descr="door-open-ou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"/>
          <a:ext cx="1524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152400</xdr:colOff>
      <xdr:row>95</xdr:row>
      <xdr:rowOff>66675</xdr:rowOff>
    </xdr:to>
    <xdr:pic>
      <xdr:nvPicPr>
        <xdr:cNvPr id="8" name="Picture 2" descr="us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152400</xdr:colOff>
      <xdr:row>95</xdr:row>
      <xdr:rowOff>66675</xdr:rowOff>
    </xdr:to>
    <xdr:pic>
      <xdr:nvPicPr>
        <xdr:cNvPr id="9" name="Picture 3" descr="application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152400</xdr:colOff>
      <xdr:row>95</xdr:row>
      <xdr:rowOff>66675</xdr:rowOff>
    </xdr:to>
    <xdr:pic>
      <xdr:nvPicPr>
        <xdr:cNvPr id="10" name="Picture 4" descr="door-open-ou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2" name="Picture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3" name="Picture 2" descr="us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4" name="Picture 3" descr="application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5" name="Picture 4" descr="door-open-ou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6" name="Picture 5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7" name="Picture 6" descr="us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8" name="Picture 7" descr="application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9" name="Picture 8" descr="door-open-ou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152400</xdr:colOff>
      <xdr:row>62</xdr:row>
      <xdr:rowOff>152400</xdr:rowOff>
    </xdr:to>
    <xdr:pic>
      <xdr:nvPicPr>
        <xdr:cNvPr id="10" name="Picture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152400</xdr:colOff>
      <xdr:row>62</xdr:row>
      <xdr:rowOff>152400</xdr:rowOff>
    </xdr:to>
    <xdr:pic>
      <xdr:nvPicPr>
        <xdr:cNvPr id="11" name="Picture 2" descr="us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152400</xdr:colOff>
      <xdr:row>62</xdr:row>
      <xdr:rowOff>152400</xdr:rowOff>
    </xdr:to>
    <xdr:pic>
      <xdr:nvPicPr>
        <xdr:cNvPr id="12" name="Picture 3" descr="application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152400</xdr:colOff>
      <xdr:row>62</xdr:row>
      <xdr:rowOff>152400</xdr:rowOff>
    </xdr:to>
    <xdr:pic>
      <xdr:nvPicPr>
        <xdr:cNvPr id="13" name="Picture 4" descr="door-open-ou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152400</xdr:colOff>
      <xdr:row>62</xdr:row>
      <xdr:rowOff>152400</xdr:rowOff>
    </xdr:to>
    <xdr:pic>
      <xdr:nvPicPr>
        <xdr:cNvPr id="14" name="Picture 5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152400</xdr:colOff>
      <xdr:row>62</xdr:row>
      <xdr:rowOff>152400</xdr:rowOff>
    </xdr:to>
    <xdr:pic>
      <xdr:nvPicPr>
        <xdr:cNvPr id="15" name="Picture 6" descr="us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152400</xdr:colOff>
      <xdr:row>62</xdr:row>
      <xdr:rowOff>152400</xdr:rowOff>
    </xdr:to>
    <xdr:pic>
      <xdr:nvPicPr>
        <xdr:cNvPr id="16" name="Picture 7" descr="application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152400</xdr:colOff>
      <xdr:row>62</xdr:row>
      <xdr:rowOff>152400</xdr:rowOff>
    </xdr:to>
    <xdr:pic>
      <xdr:nvPicPr>
        <xdr:cNvPr id="17" name="Picture 8" descr="door-open-ou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152400</xdr:colOff>
      <xdr:row>108</xdr:row>
      <xdr:rowOff>152400</xdr:rowOff>
    </xdr:to>
    <xdr:pic>
      <xdr:nvPicPr>
        <xdr:cNvPr id="18" name="Picture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152400</xdr:colOff>
      <xdr:row>108</xdr:row>
      <xdr:rowOff>152400</xdr:rowOff>
    </xdr:to>
    <xdr:pic>
      <xdr:nvPicPr>
        <xdr:cNvPr id="19" name="Picture 2" descr="us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152400</xdr:colOff>
      <xdr:row>108</xdr:row>
      <xdr:rowOff>152400</xdr:rowOff>
    </xdr:to>
    <xdr:pic>
      <xdr:nvPicPr>
        <xdr:cNvPr id="20" name="Picture 3" descr="application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152400</xdr:colOff>
      <xdr:row>108</xdr:row>
      <xdr:rowOff>152400</xdr:rowOff>
    </xdr:to>
    <xdr:pic>
      <xdr:nvPicPr>
        <xdr:cNvPr id="21" name="Picture 4" descr="door-open-ou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152400</xdr:colOff>
      <xdr:row>108</xdr:row>
      <xdr:rowOff>152400</xdr:rowOff>
    </xdr:to>
    <xdr:pic>
      <xdr:nvPicPr>
        <xdr:cNvPr id="22" name="Picture 5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152400</xdr:colOff>
      <xdr:row>108</xdr:row>
      <xdr:rowOff>152400</xdr:rowOff>
    </xdr:to>
    <xdr:pic>
      <xdr:nvPicPr>
        <xdr:cNvPr id="23" name="Picture 6" descr="us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152400</xdr:colOff>
      <xdr:row>108</xdr:row>
      <xdr:rowOff>152400</xdr:rowOff>
    </xdr:to>
    <xdr:pic>
      <xdr:nvPicPr>
        <xdr:cNvPr id="24" name="Picture 7" descr="application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152400</xdr:colOff>
      <xdr:row>108</xdr:row>
      <xdr:rowOff>152400</xdr:rowOff>
    </xdr:to>
    <xdr:pic>
      <xdr:nvPicPr>
        <xdr:cNvPr id="25" name="Picture 8" descr="door-open-ou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4"/>
  <sheetViews>
    <sheetView workbookViewId="0">
      <selection activeCell="U14" sqref="U14"/>
    </sheetView>
  </sheetViews>
  <sheetFormatPr defaultRowHeight="15" x14ac:dyDescent="0.25"/>
  <cols>
    <col min="1" max="1" width="5.140625" style="37" customWidth="1"/>
    <col min="2" max="2" width="16.42578125" style="37" customWidth="1"/>
    <col min="3" max="3" width="16.28515625" style="37" customWidth="1"/>
    <col min="4" max="4" width="8" style="37" customWidth="1"/>
    <col min="5" max="6" width="5.5703125" style="37" customWidth="1"/>
    <col min="7" max="7" width="6.140625" style="37" customWidth="1"/>
    <col min="8" max="8" width="5.42578125" style="37" customWidth="1"/>
    <col min="9" max="9" width="6.42578125" style="37" customWidth="1"/>
    <col min="10" max="10" width="5.7109375" style="37" customWidth="1"/>
    <col min="11" max="11" width="6" style="37" customWidth="1"/>
    <col min="12" max="12" width="6.5703125" style="37" customWidth="1"/>
    <col min="13" max="13" width="5.85546875" style="37" customWidth="1"/>
    <col min="14" max="14" width="6" style="37" customWidth="1"/>
    <col min="15" max="15" width="7.5703125" style="37" customWidth="1"/>
    <col min="16" max="16" width="6.28515625" style="37" customWidth="1"/>
    <col min="17" max="17" width="9.140625" style="37"/>
    <col min="18" max="18" width="9.140625" style="60"/>
    <col min="19" max="16384" width="9.140625" style="37"/>
  </cols>
  <sheetData>
    <row r="1" spans="1:20" ht="16.5" x14ac:dyDescent="0.25">
      <c r="A1" s="34"/>
      <c r="B1" s="220" t="s">
        <v>0</v>
      </c>
      <c r="C1" s="220"/>
      <c r="D1" s="35"/>
      <c r="E1" s="239" t="s">
        <v>1885</v>
      </c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36"/>
    </row>
    <row r="2" spans="1:20" ht="16.5" x14ac:dyDescent="0.25">
      <c r="A2" s="35"/>
      <c r="B2" s="38" t="s">
        <v>1</v>
      </c>
      <c r="C2" s="38"/>
      <c r="D2" s="13"/>
      <c r="E2" s="239" t="s">
        <v>846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34"/>
    </row>
    <row r="3" spans="1:20" ht="16.5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10"/>
      <c r="O3" s="10"/>
      <c r="P3" s="34"/>
      <c r="Q3" s="34"/>
      <c r="R3" s="58"/>
      <c r="S3" s="34"/>
    </row>
    <row r="4" spans="1:20" ht="18.75" x14ac:dyDescent="0.3">
      <c r="A4" s="222" t="s">
        <v>3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</row>
    <row r="5" spans="1:20" ht="18.75" x14ac:dyDescent="0.3">
      <c r="A5" s="221" t="s">
        <v>2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</row>
    <row r="6" spans="1:20" ht="16.5" x14ac:dyDescent="0.25">
      <c r="A6" s="240" t="s">
        <v>1895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40"/>
    </row>
    <row r="7" spans="1:20" ht="16.5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40"/>
    </row>
    <row r="8" spans="1:20" s="41" customFormat="1" ht="15.75" customHeight="1" x14ac:dyDescent="0.2">
      <c r="A8" s="223" t="s">
        <v>266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</row>
    <row r="9" spans="1:20" s="41" customFormat="1" ht="15.75" customHeight="1" x14ac:dyDescent="0.2">
      <c r="A9" s="227" t="s">
        <v>4</v>
      </c>
      <c r="B9" s="227" t="s">
        <v>5</v>
      </c>
      <c r="C9" s="227" t="s">
        <v>6</v>
      </c>
      <c r="D9" s="228" t="s">
        <v>7</v>
      </c>
      <c r="E9" s="231" t="s">
        <v>8</v>
      </c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</row>
    <row r="10" spans="1:20" s="41" customFormat="1" ht="15.75" customHeight="1" x14ac:dyDescent="0.2">
      <c r="A10" s="227"/>
      <c r="B10" s="227"/>
      <c r="C10" s="227"/>
      <c r="D10" s="229"/>
      <c r="E10" s="232" t="s">
        <v>9</v>
      </c>
      <c r="F10" s="233"/>
      <c r="G10" s="234"/>
      <c r="H10" s="232" t="s">
        <v>10</v>
      </c>
      <c r="I10" s="233"/>
      <c r="J10" s="234"/>
      <c r="K10" s="232" t="s">
        <v>11</v>
      </c>
      <c r="L10" s="233"/>
      <c r="M10" s="234"/>
      <c r="N10" s="232" t="s">
        <v>12</v>
      </c>
      <c r="O10" s="233"/>
      <c r="P10" s="234"/>
      <c r="Q10" s="235" t="s">
        <v>13</v>
      </c>
      <c r="R10" s="237" t="s">
        <v>14</v>
      </c>
      <c r="T10" s="42"/>
    </row>
    <row r="11" spans="1:20" s="41" customFormat="1" ht="15.75" customHeight="1" x14ac:dyDescent="0.2">
      <c r="A11" s="227"/>
      <c r="B11" s="227"/>
      <c r="C11" s="227"/>
      <c r="D11" s="230"/>
      <c r="E11" s="43" t="s">
        <v>15</v>
      </c>
      <c r="F11" s="43" t="s">
        <v>16</v>
      </c>
      <c r="G11" s="43" t="s">
        <v>17</v>
      </c>
      <c r="H11" s="43" t="s">
        <v>18</v>
      </c>
      <c r="I11" s="43" t="s">
        <v>19</v>
      </c>
      <c r="J11" s="43" t="s">
        <v>17</v>
      </c>
      <c r="K11" s="18" t="s">
        <v>20</v>
      </c>
      <c r="L11" s="18" t="s">
        <v>21</v>
      </c>
      <c r="M11" s="43" t="s">
        <v>17</v>
      </c>
      <c r="N11" s="43" t="s">
        <v>22</v>
      </c>
      <c r="O11" s="43" t="s">
        <v>23</v>
      </c>
      <c r="P11" s="43" t="s">
        <v>17</v>
      </c>
      <c r="Q11" s="236"/>
      <c r="R11" s="238"/>
      <c r="T11" s="44"/>
    </row>
    <row r="12" spans="1:20" s="41" customFormat="1" ht="15.75" customHeight="1" x14ac:dyDescent="0.2">
      <c r="A12" s="15">
        <v>1</v>
      </c>
      <c r="B12" s="16" t="s">
        <v>161</v>
      </c>
      <c r="C12" s="16" t="s">
        <v>162</v>
      </c>
      <c r="D12" s="16" t="s">
        <v>26</v>
      </c>
      <c r="E12" s="3">
        <v>85</v>
      </c>
      <c r="F12" s="3">
        <v>85</v>
      </c>
      <c r="G12" s="17">
        <f>ROUND((E12+F12)/2,0)</f>
        <v>85</v>
      </c>
      <c r="H12" s="3">
        <v>85</v>
      </c>
      <c r="I12" s="3">
        <v>76</v>
      </c>
      <c r="J12" s="17">
        <f>ROUND((H12+I12)/2,0)</f>
        <v>81</v>
      </c>
      <c r="K12" s="3">
        <v>75</v>
      </c>
      <c r="L12" s="3">
        <v>84</v>
      </c>
      <c r="M12" s="17">
        <f>ROUND((K12+L12)/2,0)</f>
        <v>80</v>
      </c>
      <c r="N12" s="15">
        <v>84</v>
      </c>
      <c r="O12" s="15">
        <v>84</v>
      </c>
      <c r="P12" s="17">
        <f>ROUND((N12+O12)/2,0)</f>
        <v>84</v>
      </c>
      <c r="Q12" s="18">
        <f>ROUND((G12+J12+M12+P12)/4,0)</f>
        <v>83</v>
      </c>
      <c r="R12" s="17" t="str">
        <f>IF(Q12&gt;=90,"Xuất sắc",IF(Q12&gt;=80,"Tốt",IF(Q12&gt;=65,"Khá",IF(Q12&gt;=50,"TB",IF(Q12&gt;=30,"Yếu","Kém")))))</f>
        <v>Tốt</v>
      </c>
      <c r="T12" s="44"/>
    </row>
    <row r="13" spans="1:20" s="41" customFormat="1" ht="15.75" customHeight="1" x14ac:dyDescent="0.2">
      <c r="A13" s="15">
        <v>2</v>
      </c>
      <c r="B13" s="16" t="s">
        <v>163</v>
      </c>
      <c r="C13" s="16" t="s">
        <v>164</v>
      </c>
      <c r="D13" s="16" t="s">
        <v>26</v>
      </c>
      <c r="E13" s="3">
        <v>74</v>
      </c>
      <c r="F13" s="3">
        <v>64</v>
      </c>
      <c r="G13" s="17">
        <f t="shared" ref="G13:G58" si="0">ROUND((E13+F13)/2,0)</f>
        <v>69</v>
      </c>
      <c r="H13" s="3">
        <v>79</v>
      </c>
      <c r="I13" s="3">
        <v>74</v>
      </c>
      <c r="J13" s="17">
        <f t="shared" ref="J13:J58" si="1">ROUND((H13+I13)/2,0)</f>
        <v>77</v>
      </c>
      <c r="K13" s="3">
        <v>81</v>
      </c>
      <c r="L13" s="3">
        <v>81</v>
      </c>
      <c r="M13" s="17">
        <f t="shared" ref="M13:M58" si="2">ROUND((K13+L13)/2,0)</f>
        <v>81</v>
      </c>
      <c r="N13" s="15">
        <v>82</v>
      </c>
      <c r="O13" s="15">
        <v>82</v>
      </c>
      <c r="P13" s="17">
        <f t="shared" ref="P13:P58" si="3">ROUND((N13+O13)/2,0)</f>
        <v>82</v>
      </c>
      <c r="Q13" s="18">
        <f t="shared" ref="Q13:Q58" si="4">ROUND((G13+J13+M13+P13)/4,0)</f>
        <v>77</v>
      </c>
      <c r="R13" s="17" t="str">
        <f t="shared" ref="R13:R58" si="5">IF(Q13&gt;=90,"Xuất sắc",IF(Q13&gt;=80,"Tốt",IF(Q13&gt;=65,"Khá",IF(Q13&gt;=50,"TB",IF(Q13&gt;=30,"Yếu","Kém")))))</f>
        <v>Khá</v>
      </c>
      <c r="T13" s="44"/>
    </row>
    <row r="14" spans="1:20" s="41" customFormat="1" ht="15.75" customHeight="1" x14ac:dyDescent="0.2">
      <c r="A14" s="15">
        <v>3</v>
      </c>
      <c r="B14" s="16" t="s">
        <v>165</v>
      </c>
      <c r="C14" s="16" t="s">
        <v>166</v>
      </c>
      <c r="D14" s="16" t="s">
        <v>26</v>
      </c>
      <c r="E14" s="3">
        <v>82</v>
      </c>
      <c r="F14" s="3">
        <v>84</v>
      </c>
      <c r="G14" s="17">
        <f t="shared" si="0"/>
        <v>83</v>
      </c>
      <c r="H14" s="3">
        <v>94</v>
      </c>
      <c r="I14" s="3">
        <v>81</v>
      </c>
      <c r="J14" s="17">
        <f t="shared" si="1"/>
        <v>88</v>
      </c>
      <c r="K14" s="3">
        <v>82</v>
      </c>
      <c r="L14" s="3">
        <v>84</v>
      </c>
      <c r="M14" s="17">
        <f t="shared" si="2"/>
        <v>83</v>
      </c>
      <c r="N14" s="15">
        <v>85</v>
      </c>
      <c r="O14" s="15">
        <v>85</v>
      </c>
      <c r="P14" s="17">
        <f t="shared" si="3"/>
        <v>85</v>
      </c>
      <c r="Q14" s="18">
        <f t="shared" si="4"/>
        <v>85</v>
      </c>
      <c r="R14" s="17" t="str">
        <f t="shared" si="5"/>
        <v>Tốt</v>
      </c>
      <c r="T14" s="44"/>
    </row>
    <row r="15" spans="1:20" s="41" customFormat="1" ht="15.75" customHeight="1" x14ac:dyDescent="0.2">
      <c r="A15" s="15">
        <v>4</v>
      </c>
      <c r="B15" s="16" t="s">
        <v>167</v>
      </c>
      <c r="C15" s="16" t="s">
        <v>168</v>
      </c>
      <c r="D15" s="16" t="s">
        <v>26</v>
      </c>
      <c r="E15" s="3">
        <v>70</v>
      </c>
      <c r="F15" s="3">
        <v>86</v>
      </c>
      <c r="G15" s="17">
        <f t="shared" si="0"/>
        <v>78</v>
      </c>
      <c r="H15" s="3">
        <v>78</v>
      </c>
      <c r="I15" s="3">
        <v>88</v>
      </c>
      <c r="J15" s="17">
        <f t="shared" si="1"/>
        <v>83</v>
      </c>
      <c r="K15" s="3">
        <v>84</v>
      </c>
      <c r="L15" s="3">
        <v>97</v>
      </c>
      <c r="M15" s="17">
        <f t="shared" si="2"/>
        <v>91</v>
      </c>
      <c r="N15" s="15">
        <v>99</v>
      </c>
      <c r="O15" s="15">
        <v>99</v>
      </c>
      <c r="P15" s="17">
        <f t="shared" si="3"/>
        <v>99</v>
      </c>
      <c r="Q15" s="18">
        <f t="shared" si="4"/>
        <v>88</v>
      </c>
      <c r="R15" s="17" t="str">
        <f t="shared" si="5"/>
        <v>Tốt</v>
      </c>
      <c r="T15" s="44"/>
    </row>
    <row r="16" spans="1:20" s="41" customFormat="1" ht="15.75" customHeight="1" x14ac:dyDescent="0.2">
      <c r="A16" s="15">
        <v>5</v>
      </c>
      <c r="B16" s="16" t="s">
        <v>169</v>
      </c>
      <c r="C16" s="45" t="s">
        <v>170</v>
      </c>
      <c r="D16" s="16" t="s">
        <v>171</v>
      </c>
      <c r="E16" s="3">
        <v>80</v>
      </c>
      <c r="F16" s="3">
        <v>75</v>
      </c>
      <c r="G16" s="17">
        <f t="shared" si="0"/>
        <v>78</v>
      </c>
      <c r="H16" s="3">
        <v>78</v>
      </c>
      <c r="I16" s="3">
        <v>84</v>
      </c>
      <c r="J16" s="17">
        <f t="shared" si="1"/>
        <v>81</v>
      </c>
      <c r="K16" s="224" t="s">
        <v>150</v>
      </c>
      <c r="L16" s="225"/>
      <c r="M16" s="17">
        <v>0</v>
      </c>
      <c r="N16" s="15">
        <v>83</v>
      </c>
      <c r="O16" s="15">
        <v>83</v>
      </c>
      <c r="P16" s="17">
        <f t="shared" si="3"/>
        <v>83</v>
      </c>
      <c r="Q16" s="18">
        <f t="shared" si="4"/>
        <v>61</v>
      </c>
      <c r="R16" s="17" t="s">
        <v>151</v>
      </c>
      <c r="T16" s="44"/>
    </row>
    <row r="17" spans="1:19" s="41" customFormat="1" ht="15.75" customHeight="1" x14ac:dyDescent="0.2">
      <c r="A17" s="15">
        <v>6</v>
      </c>
      <c r="B17" s="16" t="s">
        <v>172</v>
      </c>
      <c r="C17" s="16" t="s">
        <v>173</v>
      </c>
      <c r="D17" s="16" t="s">
        <v>174</v>
      </c>
      <c r="E17" s="3">
        <v>80</v>
      </c>
      <c r="F17" s="3">
        <v>64</v>
      </c>
      <c r="G17" s="17">
        <f t="shared" si="0"/>
        <v>72</v>
      </c>
      <c r="H17" s="3">
        <v>77</v>
      </c>
      <c r="I17" s="3">
        <v>73</v>
      </c>
      <c r="J17" s="17">
        <f t="shared" si="1"/>
        <v>75</v>
      </c>
      <c r="K17" s="3">
        <v>77</v>
      </c>
      <c r="L17" s="3">
        <v>82</v>
      </c>
      <c r="M17" s="17">
        <f t="shared" si="2"/>
        <v>80</v>
      </c>
      <c r="N17" s="15">
        <v>82</v>
      </c>
      <c r="O17" s="15">
        <v>82</v>
      </c>
      <c r="P17" s="17">
        <f t="shared" si="3"/>
        <v>82</v>
      </c>
      <c r="Q17" s="18">
        <f t="shared" si="4"/>
        <v>77</v>
      </c>
      <c r="R17" s="17" t="str">
        <f t="shared" si="5"/>
        <v>Khá</v>
      </c>
    </row>
    <row r="18" spans="1:19" s="41" customFormat="1" ht="15.75" customHeight="1" x14ac:dyDescent="0.2">
      <c r="A18" s="15">
        <v>7</v>
      </c>
      <c r="B18" s="16" t="s">
        <v>175</v>
      </c>
      <c r="C18" s="16" t="s">
        <v>176</v>
      </c>
      <c r="D18" s="16" t="s">
        <v>177</v>
      </c>
      <c r="E18" s="3">
        <v>80</v>
      </c>
      <c r="F18" s="3">
        <v>75</v>
      </c>
      <c r="G18" s="17">
        <f t="shared" si="0"/>
        <v>78</v>
      </c>
      <c r="H18" s="3">
        <v>70</v>
      </c>
      <c r="I18" s="3">
        <v>76</v>
      </c>
      <c r="J18" s="17">
        <f t="shared" si="1"/>
        <v>73</v>
      </c>
      <c r="K18" s="3">
        <v>68</v>
      </c>
      <c r="L18" s="3">
        <v>80</v>
      </c>
      <c r="M18" s="17">
        <f t="shared" si="2"/>
        <v>74</v>
      </c>
      <c r="N18" s="15">
        <v>80</v>
      </c>
      <c r="O18" s="15">
        <v>80</v>
      </c>
      <c r="P18" s="17">
        <f t="shared" si="3"/>
        <v>80</v>
      </c>
      <c r="Q18" s="18">
        <f t="shared" si="4"/>
        <v>76</v>
      </c>
      <c r="R18" s="17" t="str">
        <f t="shared" si="5"/>
        <v>Khá</v>
      </c>
    </row>
    <row r="19" spans="1:19" s="41" customFormat="1" ht="15.75" customHeight="1" x14ac:dyDescent="0.2">
      <c r="A19" s="15">
        <v>8</v>
      </c>
      <c r="B19" s="16" t="s">
        <v>178</v>
      </c>
      <c r="C19" s="16" t="s">
        <v>179</v>
      </c>
      <c r="D19" s="16" t="s">
        <v>35</v>
      </c>
      <c r="E19" s="3">
        <v>85</v>
      </c>
      <c r="F19" s="3">
        <v>93</v>
      </c>
      <c r="G19" s="17">
        <f t="shared" si="0"/>
        <v>89</v>
      </c>
      <c r="H19" s="3">
        <v>85</v>
      </c>
      <c r="I19" s="3">
        <v>82</v>
      </c>
      <c r="J19" s="17">
        <f t="shared" si="1"/>
        <v>84</v>
      </c>
      <c r="K19" s="3">
        <v>90</v>
      </c>
      <c r="L19" s="3">
        <v>96</v>
      </c>
      <c r="M19" s="17">
        <f t="shared" si="2"/>
        <v>93</v>
      </c>
      <c r="N19" s="15">
        <v>95</v>
      </c>
      <c r="O19" s="15">
        <v>95</v>
      </c>
      <c r="P19" s="17">
        <f t="shared" si="3"/>
        <v>95</v>
      </c>
      <c r="Q19" s="18">
        <f t="shared" si="4"/>
        <v>90</v>
      </c>
      <c r="R19" s="17" t="str">
        <f t="shared" si="5"/>
        <v>Xuất sắc</v>
      </c>
    </row>
    <row r="20" spans="1:19" s="41" customFormat="1" ht="15.75" customHeight="1" x14ac:dyDescent="0.2">
      <c r="A20" s="15">
        <v>9</v>
      </c>
      <c r="B20" s="16" t="s">
        <v>180</v>
      </c>
      <c r="C20" s="16" t="s">
        <v>181</v>
      </c>
      <c r="D20" s="16" t="s">
        <v>182</v>
      </c>
      <c r="E20" s="3">
        <v>85</v>
      </c>
      <c r="F20" s="3">
        <v>90</v>
      </c>
      <c r="G20" s="17">
        <f t="shared" si="0"/>
        <v>88</v>
      </c>
      <c r="H20" s="3">
        <v>64</v>
      </c>
      <c r="I20" s="3">
        <v>80</v>
      </c>
      <c r="J20" s="17">
        <f t="shared" si="1"/>
        <v>72</v>
      </c>
      <c r="K20" s="3">
        <v>75</v>
      </c>
      <c r="L20" s="3">
        <v>82</v>
      </c>
      <c r="M20" s="17">
        <f t="shared" si="2"/>
        <v>79</v>
      </c>
      <c r="N20" s="15">
        <v>83</v>
      </c>
      <c r="O20" s="15">
        <v>83</v>
      </c>
      <c r="P20" s="17">
        <f t="shared" si="3"/>
        <v>83</v>
      </c>
      <c r="Q20" s="18">
        <f t="shared" si="4"/>
        <v>81</v>
      </c>
      <c r="R20" s="17" t="str">
        <f t="shared" si="5"/>
        <v>Tốt</v>
      </c>
    </row>
    <row r="21" spans="1:19" s="41" customFormat="1" ht="15.75" customHeight="1" x14ac:dyDescent="0.2">
      <c r="A21" s="15">
        <v>10</v>
      </c>
      <c r="B21" s="16" t="s">
        <v>183</v>
      </c>
      <c r="C21" s="16" t="s">
        <v>184</v>
      </c>
      <c r="D21" s="16" t="s">
        <v>182</v>
      </c>
      <c r="E21" s="3">
        <v>88</v>
      </c>
      <c r="F21" s="3">
        <v>60</v>
      </c>
      <c r="G21" s="17">
        <f t="shared" si="0"/>
        <v>74</v>
      </c>
      <c r="H21" s="3">
        <v>73</v>
      </c>
      <c r="I21" s="3">
        <v>79</v>
      </c>
      <c r="J21" s="17">
        <f t="shared" si="1"/>
        <v>76</v>
      </c>
      <c r="K21" s="3">
        <v>74</v>
      </c>
      <c r="L21" s="3">
        <v>81</v>
      </c>
      <c r="M21" s="17">
        <f t="shared" si="2"/>
        <v>78</v>
      </c>
      <c r="N21" s="15">
        <v>65</v>
      </c>
      <c r="O21" s="15">
        <v>65</v>
      </c>
      <c r="P21" s="17">
        <f t="shared" si="3"/>
        <v>65</v>
      </c>
      <c r="Q21" s="18">
        <f t="shared" si="4"/>
        <v>73</v>
      </c>
      <c r="R21" s="17" t="str">
        <f t="shared" si="5"/>
        <v>Khá</v>
      </c>
    </row>
    <row r="22" spans="1:19" s="41" customFormat="1" ht="15.75" customHeight="1" x14ac:dyDescent="0.2">
      <c r="A22" s="15">
        <v>11</v>
      </c>
      <c r="B22" s="16" t="s">
        <v>185</v>
      </c>
      <c r="C22" s="16" t="s">
        <v>54</v>
      </c>
      <c r="D22" s="16" t="s">
        <v>45</v>
      </c>
      <c r="E22" s="3">
        <v>84</v>
      </c>
      <c r="F22" s="3">
        <v>84</v>
      </c>
      <c r="G22" s="17">
        <f t="shared" si="0"/>
        <v>84</v>
      </c>
      <c r="H22" s="3">
        <v>85</v>
      </c>
      <c r="I22" s="3">
        <v>77</v>
      </c>
      <c r="J22" s="17">
        <f t="shared" si="1"/>
        <v>81</v>
      </c>
      <c r="K22" s="3">
        <v>72</v>
      </c>
      <c r="L22" s="3">
        <v>80</v>
      </c>
      <c r="M22" s="17">
        <f t="shared" si="2"/>
        <v>76</v>
      </c>
      <c r="N22" s="15">
        <v>65</v>
      </c>
      <c r="O22" s="15">
        <v>65</v>
      </c>
      <c r="P22" s="17">
        <f t="shared" si="3"/>
        <v>65</v>
      </c>
      <c r="Q22" s="18">
        <f t="shared" si="4"/>
        <v>77</v>
      </c>
      <c r="R22" s="17" t="str">
        <f t="shared" si="5"/>
        <v>Khá</v>
      </c>
    </row>
    <row r="23" spans="1:19" s="41" customFormat="1" ht="15.75" customHeight="1" x14ac:dyDescent="0.2">
      <c r="A23" s="15">
        <v>12</v>
      </c>
      <c r="B23" s="16" t="s">
        <v>186</v>
      </c>
      <c r="C23" s="16" t="s">
        <v>187</v>
      </c>
      <c r="D23" s="16" t="s">
        <v>188</v>
      </c>
      <c r="E23" s="3">
        <v>88</v>
      </c>
      <c r="F23" s="3">
        <v>87</v>
      </c>
      <c r="G23" s="17">
        <f t="shared" si="0"/>
        <v>88</v>
      </c>
      <c r="H23" s="3">
        <v>86</v>
      </c>
      <c r="I23" s="3">
        <v>85</v>
      </c>
      <c r="J23" s="17">
        <f t="shared" si="1"/>
        <v>86</v>
      </c>
      <c r="K23" s="3">
        <v>92</v>
      </c>
      <c r="L23" s="3">
        <v>92</v>
      </c>
      <c r="M23" s="17">
        <f t="shared" si="2"/>
        <v>92</v>
      </c>
      <c r="N23" s="15">
        <v>90</v>
      </c>
      <c r="O23" s="15">
        <v>90</v>
      </c>
      <c r="P23" s="17">
        <f t="shared" si="3"/>
        <v>90</v>
      </c>
      <c r="Q23" s="18">
        <f t="shared" si="4"/>
        <v>89</v>
      </c>
      <c r="R23" s="17" t="str">
        <f t="shared" si="5"/>
        <v>Tốt</v>
      </c>
    </row>
    <row r="24" spans="1:19" s="41" customFormat="1" ht="15.75" customHeight="1" x14ac:dyDescent="0.2">
      <c r="A24" s="15">
        <v>13</v>
      </c>
      <c r="B24" s="16" t="s">
        <v>189</v>
      </c>
      <c r="C24" s="16" t="s">
        <v>190</v>
      </c>
      <c r="D24" s="16" t="s">
        <v>191</v>
      </c>
      <c r="E24" s="3">
        <v>91</v>
      </c>
      <c r="F24" s="3">
        <v>90</v>
      </c>
      <c r="G24" s="17">
        <f t="shared" si="0"/>
        <v>91</v>
      </c>
      <c r="H24" s="3">
        <v>98</v>
      </c>
      <c r="I24" s="3">
        <v>74</v>
      </c>
      <c r="J24" s="17">
        <f t="shared" si="1"/>
        <v>86</v>
      </c>
      <c r="K24" s="3">
        <v>98</v>
      </c>
      <c r="L24" s="3">
        <v>97</v>
      </c>
      <c r="M24" s="17">
        <f t="shared" si="2"/>
        <v>98</v>
      </c>
      <c r="N24" s="15">
        <v>100</v>
      </c>
      <c r="O24" s="15">
        <v>100</v>
      </c>
      <c r="P24" s="17">
        <f t="shared" si="3"/>
        <v>100</v>
      </c>
      <c r="Q24" s="18">
        <f t="shared" si="4"/>
        <v>94</v>
      </c>
      <c r="R24" s="17" t="str">
        <f t="shared" si="5"/>
        <v>Xuất sắc</v>
      </c>
    </row>
    <row r="25" spans="1:19" s="41" customFormat="1" ht="15.75" customHeight="1" x14ac:dyDescent="0.2">
      <c r="A25" s="15">
        <v>14</v>
      </c>
      <c r="B25" s="16" t="s">
        <v>192</v>
      </c>
      <c r="C25" s="16" t="s">
        <v>112</v>
      </c>
      <c r="D25" s="16" t="s">
        <v>193</v>
      </c>
      <c r="E25" s="3">
        <v>85</v>
      </c>
      <c r="F25" s="3">
        <v>60</v>
      </c>
      <c r="G25" s="17">
        <f t="shared" si="0"/>
        <v>73</v>
      </c>
      <c r="H25" s="3">
        <v>60</v>
      </c>
      <c r="I25" s="3">
        <v>79</v>
      </c>
      <c r="J25" s="17">
        <f t="shared" si="1"/>
        <v>70</v>
      </c>
      <c r="K25" s="3">
        <v>77</v>
      </c>
      <c r="L25" s="3">
        <v>83</v>
      </c>
      <c r="M25" s="17">
        <f t="shared" si="2"/>
        <v>80</v>
      </c>
      <c r="N25" s="15">
        <v>86</v>
      </c>
      <c r="O25" s="15">
        <v>86</v>
      </c>
      <c r="P25" s="17">
        <f t="shared" si="3"/>
        <v>86</v>
      </c>
      <c r="Q25" s="18">
        <f t="shared" si="4"/>
        <v>77</v>
      </c>
      <c r="R25" s="17" t="str">
        <f t="shared" si="5"/>
        <v>Khá</v>
      </c>
    </row>
    <row r="26" spans="1:19" s="41" customFormat="1" ht="15.75" customHeight="1" x14ac:dyDescent="0.2">
      <c r="A26" s="15">
        <v>15</v>
      </c>
      <c r="B26" s="16" t="s">
        <v>194</v>
      </c>
      <c r="C26" s="16" t="s">
        <v>195</v>
      </c>
      <c r="D26" s="16" t="s">
        <v>196</v>
      </c>
      <c r="E26" s="3">
        <v>73</v>
      </c>
      <c r="F26" s="3">
        <v>78</v>
      </c>
      <c r="G26" s="17">
        <f t="shared" si="0"/>
        <v>76</v>
      </c>
      <c r="H26" s="3">
        <v>78</v>
      </c>
      <c r="I26" s="3">
        <v>77</v>
      </c>
      <c r="J26" s="17">
        <f t="shared" si="1"/>
        <v>78</v>
      </c>
      <c r="K26" s="3">
        <v>74</v>
      </c>
      <c r="L26" s="3">
        <v>80</v>
      </c>
      <c r="M26" s="17">
        <f t="shared" si="2"/>
        <v>77</v>
      </c>
      <c r="N26" s="15">
        <v>80</v>
      </c>
      <c r="O26" s="15">
        <v>80</v>
      </c>
      <c r="P26" s="17">
        <f t="shared" si="3"/>
        <v>80</v>
      </c>
      <c r="Q26" s="18">
        <f t="shared" si="4"/>
        <v>78</v>
      </c>
      <c r="R26" s="17" t="str">
        <f t="shared" si="5"/>
        <v>Khá</v>
      </c>
    </row>
    <row r="27" spans="1:19" s="41" customFormat="1" ht="15.75" customHeight="1" x14ac:dyDescent="0.2">
      <c r="A27" s="15">
        <v>16</v>
      </c>
      <c r="B27" s="16" t="s">
        <v>197</v>
      </c>
      <c r="C27" s="16" t="s">
        <v>198</v>
      </c>
      <c r="D27" s="16" t="s">
        <v>196</v>
      </c>
      <c r="E27" s="3">
        <v>86</v>
      </c>
      <c r="F27" s="3">
        <v>85</v>
      </c>
      <c r="G27" s="17">
        <f t="shared" si="0"/>
        <v>86</v>
      </c>
      <c r="H27" s="3">
        <v>82</v>
      </c>
      <c r="I27" s="3">
        <v>94</v>
      </c>
      <c r="J27" s="17">
        <f t="shared" si="1"/>
        <v>88</v>
      </c>
      <c r="K27" s="3">
        <v>77</v>
      </c>
      <c r="L27" s="3">
        <v>86</v>
      </c>
      <c r="M27" s="17">
        <f t="shared" si="2"/>
        <v>82</v>
      </c>
      <c r="N27" s="15">
        <v>84</v>
      </c>
      <c r="O27" s="15">
        <v>84</v>
      </c>
      <c r="P27" s="17">
        <f t="shared" si="3"/>
        <v>84</v>
      </c>
      <c r="Q27" s="18">
        <f t="shared" si="4"/>
        <v>85</v>
      </c>
      <c r="R27" s="17" t="str">
        <f t="shared" si="5"/>
        <v>Tốt</v>
      </c>
      <c r="S27" s="46"/>
    </row>
    <row r="28" spans="1:19" s="41" customFormat="1" ht="15.75" customHeight="1" x14ac:dyDescent="0.2">
      <c r="A28" s="15">
        <v>17</v>
      </c>
      <c r="B28" s="16" t="s">
        <v>199</v>
      </c>
      <c r="C28" s="16" t="s">
        <v>200</v>
      </c>
      <c r="D28" s="16" t="s">
        <v>196</v>
      </c>
      <c r="E28" s="3">
        <v>89</v>
      </c>
      <c r="F28" s="3">
        <v>80</v>
      </c>
      <c r="G28" s="17">
        <f t="shared" si="0"/>
        <v>85</v>
      </c>
      <c r="H28" s="3">
        <v>78</v>
      </c>
      <c r="I28" s="3">
        <v>76</v>
      </c>
      <c r="J28" s="17">
        <f t="shared" si="1"/>
        <v>77</v>
      </c>
      <c r="K28" s="3">
        <v>81</v>
      </c>
      <c r="L28" s="3">
        <v>85</v>
      </c>
      <c r="M28" s="17">
        <f t="shared" si="2"/>
        <v>83</v>
      </c>
      <c r="N28" s="15">
        <v>86</v>
      </c>
      <c r="O28" s="15">
        <v>86</v>
      </c>
      <c r="P28" s="17">
        <f t="shared" si="3"/>
        <v>86</v>
      </c>
      <c r="Q28" s="18">
        <f t="shared" si="4"/>
        <v>83</v>
      </c>
      <c r="R28" s="17" t="str">
        <f t="shared" si="5"/>
        <v>Tốt</v>
      </c>
    </row>
    <row r="29" spans="1:19" s="41" customFormat="1" ht="15.75" customHeight="1" x14ac:dyDescent="0.2">
      <c r="A29" s="15">
        <v>18</v>
      </c>
      <c r="B29" s="16" t="s">
        <v>201</v>
      </c>
      <c r="C29" s="16" t="s">
        <v>202</v>
      </c>
      <c r="D29" s="16" t="s">
        <v>203</v>
      </c>
      <c r="E29" s="3">
        <v>74</v>
      </c>
      <c r="F29" s="3">
        <v>88</v>
      </c>
      <c r="G29" s="17">
        <f t="shared" si="0"/>
        <v>81</v>
      </c>
      <c r="H29" s="3">
        <v>85</v>
      </c>
      <c r="I29" s="3">
        <v>79</v>
      </c>
      <c r="J29" s="17">
        <f t="shared" si="1"/>
        <v>82</v>
      </c>
      <c r="K29" s="3">
        <v>75</v>
      </c>
      <c r="L29" s="3">
        <v>85</v>
      </c>
      <c r="M29" s="17">
        <f t="shared" si="2"/>
        <v>80</v>
      </c>
      <c r="N29" s="15">
        <v>85</v>
      </c>
      <c r="O29" s="15">
        <v>85</v>
      </c>
      <c r="P29" s="17">
        <f t="shared" si="3"/>
        <v>85</v>
      </c>
      <c r="Q29" s="18">
        <f t="shared" si="4"/>
        <v>82</v>
      </c>
      <c r="R29" s="17" t="str">
        <f t="shared" si="5"/>
        <v>Tốt</v>
      </c>
    </row>
    <row r="30" spans="1:19" s="41" customFormat="1" ht="15.75" customHeight="1" x14ac:dyDescent="0.2">
      <c r="A30" s="15">
        <v>19</v>
      </c>
      <c r="B30" s="16" t="s">
        <v>204</v>
      </c>
      <c r="C30" s="16" t="s">
        <v>148</v>
      </c>
      <c r="D30" s="16" t="s">
        <v>64</v>
      </c>
      <c r="E30" s="3">
        <v>82</v>
      </c>
      <c r="F30" s="3">
        <v>85</v>
      </c>
      <c r="G30" s="17">
        <f t="shared" si="0"/>
        <v>84</v>
      </c>
      <c r="H30" s="3">
        <v>85</v>
      </c>
      <c r="I30" s="3">
        <v>85</v>
      </c>
      <c r="J30" s="17">
        <f t="shared" si="1"/>
        <v>85</v>
      </c>
      <c r="K30" s="3">
        <v>76</v>
      </c>
      <c r="L30" s="3">
        <v>85</v>
      </c>
      <c r="M30" s="17">
        <f t="shared" si="2"/>
        <v>81</v>
      </c>
      <c r="N30" s="15">
        <v>85</v>
      </c>
      <c r="O30" s="15">
        <v>85</v>
      </c>
      <c r="P30" s="17">
        <f t="shared" si="3"/>
        <v>85</v>
      </c>
      <c r="Q30" s="18">
        <f t="shared" si="4"/>
        <v>84</v>
      </c>
      <c r="R30" s="17" t="str">
        <f t="shared" si="5"/>
        <v>Tốt</v>
      </c>
    </row>
    <row r="31" spans="1:19" s="41" customFormat="1" ht="15.75" customHeight="1" x14ac:dyDescent="0.2">
      <c r="A31" s="15">
        <v>20</v>
      </c>
      <c r="B31" s="16" t="s">
        <v>205</v>
      </c>
      <c r="C31" s="16" t="s">
        <v>206</v>
      </c>
      <c r="D31" s="16" t="s">
        <v>207</v>
      </c>
      <c r="E31" s="3">
        <v>84</v>
      </c>
      <c r="F31" s="3">
        <v>81</v>
      </c>
      <c r="G31" s="17">
        <f t="shared" si="0"/>
        <v>83</v>
      </c>
      <c r="H31" s="3">
        <v>78</v>
      </c>
      <c r="I31" s="3">
        <v>83</v>
      </c>
      <c r="J31" s="17">
        <f t="shared" si="1"/>
        <v>81</v>
      </c>
      <c r="K31" s="3">
        <v>76</v>
      </c>
      <c r="L31" s="3">
        <v>81</v>
      </c>
      <c r="M31" s="17">
        <f t="shared" si="2"/>
        <v>79</v>
      </c>
      <c r="N31" s="15">
        <v>50</v>
      </c>
      <c r="O31" s="15">
        <v>50</v>
      </c>
      <c r="P31" s="17">
        <f t="shared" si="3"/>
        <v>50</v>
      </c>
      <c r="Q31" s="18">
        <f t="shared" si="4"/>
        <v>73</v>
      </c>
      <c r="R31" s="17" t="str">
        <f t="shared" si="5"/>
        <v>Khá</v>
      </c>
    </row>
    <row r="32" spans="1:19" s="41" customFormat="1" ht="15.75" customHeight="1" x14ac:dyDescent="0.2">
      <c r="A32" s="15">
        <v>21</v>
      </c>
      <c r="B32" s="16" t="s">
        <v>208</v>
      </c>
      <c r="C32" s="16" t="s">
        <v>209</v>
      </c>
      <c r="D32" s="16" t="s">
        <v>207</v>
      </c>
      <c r="E32" s="3">
        <v>69</v>
      </c>
      <c r="F32" s="3">
        <v>80</v>
      </c>
      <c r="G32" s="17">
        <f t="shared" si="0"/>
        <v>75</v>
      </c>
      <c r="H32" s="3">
        <v>77</v>
      </c>
      <c r="I32" s="3">
        <v>77</v>
      </c>
      <c r="J32" s="17">
        <f t="shared" si="1"/>
        <v>77</v>
      </c>
      <c r="K32" s="3">
        <v>75</v>
      </c>
      <c r="L32" s="3">
        <v>87</v>
      </c>
      <c r="M32" s="17">
        <f t="shared" si="2"/>
        <v>81</v>
      </c>
      <c r="N32" s="15">
        <v>86</v>
      </c>
      <c r="O32" s="15">
        <v>86</v>
      </c>
      <c r="P32" s="17">
        <f t="shared" si="3"/>
        <v>86</v>
      </c>
      <c r="Q32" s="18">
        <f t="shared" si="4"/>
        <v>80</v>
      </c>
      <c r="R32" s="17" t="str">
        <f t="shared" si="5"/>
        <v>Tốt</v>
      </c>
    </row>
    <row r="33" spans="1:18" s="41" customFormat="1" ht="15.75" customHeight="1" x14ac:dyDescent="0.2">
      <c r="A33" s="15">
        <v>22</v>
      </c>
      <c r="B33" s="16" t="s">
        <v>210</v>
      </c>
      <c r="C33" s="16" t="s">
        <v>59</v>
      </c>
      <c r="D33" s="16" t="s">
        <v>207</v>
      </c>
      <c r="E33" s="3">
        <v>82</v>
      </c>
      <c r="F33" s="3">
        <v>90</v>
      </c>
      <c r="G33" s="17">
        <f t="shared" si="0"/>
        <v>86</v>
      </c>
      <c r="H33" s="3">
        <v>90</v>
      </c>
      <c r="I33" s="3">
        <v>81</v>
      </c>
      <c r="J33" s="17">
        <f t="shared" si="1"/>
        <v>86</v>
      </c>
      <c r="K33" s="3">
        <v>74</v>
      </c>
      <c r="L33" s="3">
        <v>80</v>
      </c>
      <c r="M33" s="17">
        <f t="shared" si="2"/>
        <v>77</v>
      </c>
      <c r="N33" s="15">
        <v>87</v>
      </c>
      <c r="O33" s="15">
        <v>87</v>
      </c>
      <c r="P33" s="17">
        <f t="shared" si="3"/>
        <v>87</v>
      </c>
      <c r="Q33" s="18">
        <f t="shared" si="4"/>
        <v>84</v>
      </c>
      <c r="R33" s="17" t="str">
        <f t="shared" si="5"/>
        <v>Tốt</v>
      </c>
    </row>
    <row r="34" spans="1:18" s="41" customFormat="1" ht="15.75" customHeight="1" x14ac:dyDescent="0.2">
      <c r="A34" s="15">
        <v>23</v>
      </c>
      <c r="B34" s="16" t="s">
        <v>211</v>
      </c>
      <c r="C34" s="16" t="s">
        <v>212</v>
      </c>
      <c r="D34" s="16" t="s">
        <v>213</v>
      </c>
      <c r="E34" s="3">
        <v>85</v>
      </c>
      <c r="F34" s="3">
        <v>85</v>
      </c>
      <c r="G34" s="17">
        <f t="shared" si="0"/>
        <v>85</v>
      </c>
      <c r="H34" s="3">
        <v>85</v>
      </c>
      <c r="I34" s="3">
        <v>76</v>
      </c>
      <c r="J34" s="17">
        <f t="shared" si="1"/>
        <v>81</v>
      </c>
      <c r="K34" s="3">
        <v>74</v>
      </c>
      <c r="L34" s="3">
        <v>80</v>
      </c>
      <c r="M34" s="17">
        <f t="shared" si="2"/>
        <v>77</v>
      </c>
      <c r="N34" s="15">
        <v>80</v>
      </c>
      <c r="O34" s="15">
        <v>80</v>
      </c>
      <c r="P34" s="17">
        <f t="shared" si="3"/>
        <v>80</v>
      </c>
      <c r="Q34" s="18">
        <f t="shared" si="4"/>
        <v>81</v>
      </c>
      <c r="R34" s="17" t="str">
        <f t="shared" si="5"/>
        <v>Tốt</v>
      </c>
    </row>
    <row r="35" spans="1:18" s="41" customFormat="1" ht="15.75" customHeight="1" x14ac:dyDescent="0.2">
      <c r="A35" s="15">
        <v>24</v>
      </c>
      <c r="B35" s="16" t="s">
        <v>214</v>
      </c>
      <c r="C35" s="16" t="s">
        <v>70</v>
      </c>
      <c r="D35" s="16" t="s">
        <v>213</v>
      </c>
      <c r="E35" s="3">
        <v>86</v>
      </c>
      <c r="F35" s="3">
        <v>80</v>
      </c>
      <c r="G35" s="17">
        <f t="shared" si="0"/>
        <v>83</v>
      </c>
      <c r="H35" s="3">
        <v>88</v>
      </c>
      <c r="I35" s="3">
        <v>87</v>
      </c>
      <c r="J35" s="17">
        <f t="shared" si="1"/>
        <v>88</v>
      </c>
      <c r="K35" s="3">
        <v>93</v>
      </c>
      <c r="L35" s="3">
        <v>96</v>
      </c>
      <c r="M35" s="17">
        <f t="shared" si="2"/>
        <v>95</v>
      </c>
      <c r="N35" s="15">
        <v>80</v>
      </c>
      <c r="O35" s="15">
        <v>80</v>
      </c>
      <c r="P35" s="17">
        <f t="shared" si="3"/>
        <v>80</v>
      </c>
      <c r="Q35" s="18">
        <f t="shared" si="4"/>
        <v>87</v>
      </c>
      <c r="R35" s="17" t="str">
        <f t="shared" si="5"/>
        <v>Tốt</v>
      </c>
    </row>
    <row r="36" spans="1:18" s="41" customFormat="1" ht="15.75" customHeight="1" x14ac:dyDescent="0.2">
      <c r="A36" s="15">
        <v>25</v>
      </c>
      <c r="B36" s="16" t="s">
        <v>215</v>
      </c>
      <c r="C36" s="16" t="s">
        <v>216</v>
      </c>
      <c r="D36" s="16" t="s">
        <v>217</v>
      </c>
      <c r="E36" s="3">
        <v>82</v>
      </c>
      <c r="F36" s="3">
        <v>80</v>
      </c>
      <c r="G36" s="17">
        <f t="shared" si="0"/>
        <v>81</v>
      </c>
      <c r="H36" s="3">
        <v>60</v>
      </c>
      <c r="I36" s="3">
        <v>81</v>
      </c>
      <c r="J36" s="17">
        <f t="shared" si="1"/>
        <v>71</v>
      </c>
      <c r="K36" s="3">
        <v>80</v>
      </c>
      <c r="L36" s="3">
        <v>85</v>
      </c>
      <c r="M36" s="17">
        <f t="shared" si="2"/>
        <v>83</v>
      </c>
      <c r="N36" s="15">
        <v>100</v>
      </c>
      <c r="O36" s="15">
        <v>100</v>
      </c>
      <c r="P36" s="17">
        <f t="shared" si="3"/>
        <v>100</v>
      </c>
      <c r="Q36" s="18">
        <f t="shared" si="4"/>
        <v>84</v>
      </c>
      <c r="R36" s="17" t="str">
        <f t="shared" si="5"/>
        <v>Tốt</v>
      </c>
    </row>
    <row r="37" spans="1:18" s="41" customFormat="1" ht="15.75" customHeight="1" x14ac:dyDescent="0.2">
      <c r="A37" s="15">
        <v>26</v>
      </c>
      <c r="B37" s="16" t="s">
        <v>218</v>
      </c>
      <c r="C37" s="16" t="s">
        <v>59</v>
      </c>
      <c r="D37" s="16" t="s">
        <v>75</v>
      </c>
      <c r="E37" s="3">
        <v>88</v>
      </c>
      <c r="F37" s="3">
        <v>91</v>
      </c>
      <c r="G37" s="17">
        <f t="shared" si="0"/>
        <v>90</v>
      </c>
      <c r="H37" s="3">
        <v>85</v>
      </c>
      <c r="I37" s="3">
        <v>84</v>
      </c>
      <c r="J37" s="17">
        <f t="shared" si="1"/>
        <v>85</v>
      </c>
      <c r="K37" s="3">
        <v>60</v>
      </c>
      <c r="L37" s="3">
        <v>85</v>
      </c>
      <c r="M37" s="17">
        <f t="shared" si="2"/>
        <v>73</v>
      </c>
      <c r="N37" s="15">
        <v>85</v>
      </c>
      <c r="O37" s="15">
        <v>85</v>
      </c>
      <c r="P37" s="17">
        <f t="shared" si="3"/>
        <v>85</v>
      </c>
      <c r="Q37" s="18">
        <f t="shared" si="4"/>
        <v>83</v>
      </c>
      <c r="R37" s="17" t="str">
        <f t="shared" si="5"/>
        <v>Tốt</v>
      </c>
    </row>
    <row r="38" spans="1:18" s="41" customFormat="1" ht="15.75" customHeight="1" x14ac:dyDescent="0.2">
      <c r="A38" s="15">
        <v>27</v>
      </c>
      <c r="B38" s="16" t="s">
        <v>219</v>
      </c>
      <c r="C38" s="16" t="s">
        <v>220</v>
      </c>
      <c r="D38" s="16" t="s">
        <v>75</v>
      </c>
      <c r="E38" s="3">
        <v>70</v>
      </c>
      <c r="F38" s="3">
        <v>80</v>
      </c>
      <c r="G38" s="17">
        <f t="shared" si="0"/>
        <v>75</v>
      </c>
      <c r="H38" s="3">
        <v>70</v>
      </c>
      <c r="I38" s="3">
        <v>78</v>
      </c>
      <c r="J38" s="17">
        <f t="shared" si="1"/>
        <v>74</v>
      </c>
      <c r="K38" s="3">
        <v>78</v>
      </c>
      <c r="L38" s="3">
        <v>80</v>
      </c>
      <c r="M38" s="17">
        <f t="shared" si="2"/>
        <v>79</v>
      </c>
      <c r="N38" s="15">
        <v>88</v>
      </c>
      <c r="O38" s="15">
        <v>88</v>
      </c>
      <c r="P38" s="17">
        <f t="shared" si="3"/>
        <v>88</v>
      </c>
      <c r="Q38" s="18">
        <f t="shared" si="4"/>
        <v>79</v>
      </c>
      <c r="R38" s="17" t="str">
        <f t="shared" si="5"/>
        <v>Khá</v>
      </c>
    </row>
    <row r="39" spans="1:18" s="41" customFormat="1" ht="15.75" customHeight="1" x14ac:dyDescent="0.2">
      <c r="A39" s="15">
        <v>28</v>
      </c>
      <c r="B39" s="16" t="s">
        <v>221</v>
      </c>
      <c r="C39" s="16" t="s">
        <v>222</v>
      </c>
      <c r="D39" s="16" t="s">
        <v>75</v>
      </c>
      <c r="E39" s="3">
        <v>64</v>
      </c>
      <c r="F39" s="3">
        <v>85</v>
      </c>
      <c r="G39" s="17">
        <f t="shared" si="0"/>
        <v>75</v>
      </c>
      <c r="H39" s="3">
        <v>70</v>
      </c>
      <c r="I39" s="3">
        <v>71</v>
      </c>
      <c r="J39" s="17">
        <f t="shared" si="1"/>
        <v>71</v>
      </c>
      <c r="K39" s="3">
        <v>81</v>
      </c>
      <c r="L39" s="3">
        <v>85</v>
      </c>
      <c r="M39" s="17">
        <f t="shared" si="2"/>
        <v>83</v>
      </c>
      <c r="N39" s="15">
        <v>82</v>
      </c>
      <c r="O39" s="15">
        <v>82</v>
      </c>
      <c r="P39" s="17">
        <f t="shared" si="3"/>
        <v>82</v>
      </c>
      <c r="Q39" s="18">
        <f t="shared" si="4"/>
        <v>78</v>
      </c>
      <c r="R39" s="17" t="str">
        <f t="shared" si="5"/>
        <v>Khá</v>
      </c>
    </row>
    <row r="40" spans="1:18" s="41" customFormat="1" ht="15.75" customHeight="1" x14ac:dyDescent="0.2">
      <c r="A40" s="15">
        <v>29</v>
      </c>
      <c r="B40" s="16" t="s">
        <v>223</v>
      </c>
      <c r="C40" s="16" t="s">
        <v>70</v>
      </c>
      <c r="D40" s="16" t="s">
        <v>224</v>
      </c>
      <c r="E40" s="3">
        <v>90</v>
      </c>
      <c r="F40" s="3">
        <v>78</v>
      </c>
      <c r="G40" s="17">
        <f t="shared" si="0"/>
        <v>84</v>
      </c>
      <c r="H40" s="3">
        <v>86</v>
      </c>
      <c r="I40" s="3">
        <v>82</v>
      </c>
      <c r="J40" s="17">
        <f t="shared" si="1"/>
        <v>84</v>
      </c>
      <c r="K40" s="3">
        <v>80</v>
      </c>
      <c r="L40" s="3"/>
      <c r="M40" s="17">
        <f t="shared" si="2"/>
        <v>40</v>
      </c>
      <c r="N40" s="15">
        <v>85</v>
      </c>
      <c r="O40" s="15">
        <v>85</v>
      </c>
      <c r="P40" s="17">
        <f t="shared" si="3"/>
        <v>85</v>
      </c>
      <c r="Q40" s="18">
        <f t="shared" si="4"/>
        <v>73</v>
      </c>
      <c r="R40" s="17" t="str">
        <f t="shared" si="5"/>
        <v>Khá</v>
      </c>
    </row>
    <row r="41" spans="1:18" s="41" customFormat="1" ht="15.75" customHeight="1" x14ac:dyDescent="0.2">
      <c r="A41" s="15">
        <v>30</v>
      </c>
      <c r="B41" s="16" t="s">
        <v>225</v>
      </c>
      <c r="C41" s="16" t="s">
        <v>226</v>
      </c>
      <c r="D41" s="16" t="s">
        <v>227</v>
      </c>
      <c r="E41" s="3">
        <v>81</v>
      </c>
      <c r="F41" s="3">
        <v>81</v>
      </c>
      <c r="G41" s="17">
        <f t="shared" si="0"/>
        <v>81</v>
      </c>
      <c r="H41" s="3">
        <v>84</v>
      </c>
      <c r="I41" s="3">
        <v>76</v>
      </c>
      <c r="J41" s="17">
        <f t="shared" si="1"/>
        <v>80</v>
      </c>
      <c r="K41" s="3">
        <v>78</v>
      </c>
      <c r="L41" s="3">
        <v>85</v>
      </c>
      <c r="M41" s="17">
        <f t="shared" si="2"/>
        <v>82</v>
      </c>
      <c r="N41" s="15">
        <v>88</v>
      </c>
      <c r="O41" s="15">
        <v>88</v>
      </c>
      <c r="P41" s="17">
        <f t="shared" si="3"/>
        <v>88</v>
      </c>
      <c r="Q41" s="18">
        <f t="shared" si="4"/>
        <v>83</v>
      </c>
      <c r="R41" s="17" t="str">
        <f t="shared" si="5"/>
        <v>Tốt</v>
      </c>
    </row>
    <row r="42" spans="1:18" s="41" customFormat="1" ht="15.75" customHeight="1" x14ac:dyDescent="0.2">
      <c r="A42" s="15">
        <v>31</v>
      </c>
      <c r="B42" s="16" t="s">
        <v>228</v>
      </c>
      <c r="C42" s="16" t="s">
        <v>226</v>
      </c>
      <c r="D42" s="16" t="s">
        <v>227</v>
      </c>
      <c r="E42" s="3">
        <v>73</v>
      </c>
      <c r="F42" s="3">
        <v>77</v>
      </c>
      <c r="G42" s="17">
        <f t="shared" si="0"/>
        <v>75</v>
      </c>
      <c r="H42" s="3">
        <v>64</v>
      </c>
      <c r="I42" s="3">
        <v>78</v>
      </c>
      <c r="J42" s="17">
        <f t="shared" si="1"/>
        <v>71</v>
      </c>
      <c r="K42" s="3">
        <v>84</v>
      </c>
      <c r="L42" s="3">
        <v>87</v>
      </c>
      <c r="M42" s="17">
        <f t="shared" si="2"/>
        <v>86</v>
      </c>
      <c r="N42" s="15">
        <v>85</v>
      </c>
      <c r="O42" s="15">
        <v>85</v>
      </c>
      <c r="P42" s="17">
        <f t="shared" si="3"/>
        <v>85</v>
      </c>
      <c r="Q42" s="18">
        <f t="shared" si="4"/>
        <v>79</v>
      </c>
      <c r="R42" s="17" t="str">
        <f t="shared" si="5"/>
        <v>Khá</v>
      </c>
    </row>
    <row r="43" spans="1:18" s="41" customFormat="1" ht="15.75" customHeight="1" x14ac:dyDescent="0.2">
      <c r="A43" s="15">
        <v>32</v>
      </c>
      <c r="B43" s="16" t="s">
        <v>229</v>
      </c>
      <c r="C43" s="16" t="s">
        <v>230</v>
      </c>
      <c r="D43" s="16" t="s">
        <v>92</v>
      </c>
      <c r="E43" s="3">
        <v>85</v>
      </c>
      <c r="F43" s="224" t="s">
        <v>150</v>
      </c>
      <c r="G43" s="226"/>
      <c r="H43" s="225"/>
      <c r="I43" s="3">
        <v>77</v>
      </c>
      <c r="J43" s="17">
        <f t="shared" si="1"/>
        <v>39</v>
      </c>
      <c r="K43" s="3">
        <v>80</v>
      </c>
      <c r="L43" s="3">
        <v>97</v>
      </c>
      <c r="M43" s="17">
        <f t="shared" si="2"/>
        <v>89</v>
      </c>
      <c r="N43" s="15">
        <v>99</v>
      </c>
      <c r="O43" s="15">
        <v>99</v>
      </c>
      <c r="P43" s="17">
        <f t="shared" si="3"/>
        <v>99</v>
      </c>
      <c r="Q43" s="18">
        <f t="shared" si="4"/>
        <v>57</v>
      </c>
      <c r="R43" s="17" t="s">
        <v>151</v>
      </c>
    </row>
    <row r="44" spans="1:18" s="41" customFormat="1" ht="15.75" customHeight="1" x14ac:dyDescent="0.2">
      <c r="A44" s="15">
        <v>33</v>
      </c>
      <c r="B44" s="16" t="s">
        <v>231</v>
      </c>
      <c r="C44" s="16" t="s">
        <v>79</v>
      </c>
      <c r="D44" s="16" t="s">
        <v>232</v>
      </c>
      <c r="E44" s="3">
        <v>85</v>
      </c>
      <c r="F44" s="3">
        <v>81</v>
      </c>
      <c r="G44" s="17">
        <f t="shared" si="0"/>
        <v>83</v>
      </c>
      <c r="H44" s="3">
        <v>97</v>
      </c>
      <c r="I44" s="3">
        <v>95</v>
      </c>
      <c r="J44" s="17">
        <f t="shared" si="1"/>
        <v>96</v>
      </c>
      <c r="K44" s="3">
        <v>82</v>
      </c>
      <c r="L44" s="3">
        <v>94</v>
      </c>
      <c r="M44" s="17">
        <f t="shared" si="2"/>
        <v>88</v>
      </c>
      <c r="N44" s="15">
        <v>100</v>
      </c>
      <c r="O44" s="15">
        <v>100</v>
      </c>
      <c r="P44" s="17">
        <f t="shared" si="3"/>
        <v>100</v>
      </c>
      <c r="Q44" s="18">
        <f t="shared" si="4"/>
        <v>92</v>
      </c>
      <c r="R44" s="17" t="str">
        <f t="shared" si="5"/>
        <v>Xuất sắc</v>
      </c>
    </row>
    <row r="45" spans="1:18" s="41" customFormat="1" ht="15.75" customHeight="1" x14ac:dyDescent="0.2">
      <c r="A45" s="15">
        <v>34</v>
      </c>
      <c r="B45" s="16" t="s">
        <v>233</v>
      </c>
      <c r="C45" s="16" t="s">
        <v>234</v>
      </c>
      <c r="D45" s="16" t="s">
        <v>99</v>
      </c>
      <c r="E45" s="3">
        <v>80</v>
      </c>
      <c r="F45" s="3">
        <v>75</v>
      </c>
      <c r="G45" s="17">
        <f t="shared" si="0"/>
        <v>78</v>
      </c>
      <c r="H45" s="3">
        <v>86</v>
      </c>
      <c r="I45" s="3">
        <v>82</v>
      </c>
      <c r="J45" s="17">
        <f t="shared" si="1"/>
        <v>84</v>
      </c>
      <c r="K45" s="3">
        <v>76</v>
      </c>
      <c r="L45" s="3">
        <v>84</v>
      </c>
      <c r="M45" s="17">
        <f t="shared" si="2"/>
        <v>80</v>
      </c>
      <c r="N45" s="15">
        <v>87</v>
      </c>
      <c r="O45" s="15">
        <v>87</v>
      </c>
      <c r="P45" s="17">
        <f t="shared" si="3"/>
        <v>87</v>
      </c>
      <c r="Q45" s="18">
        <f t="shared" si="4"/>
        <v>82</v>
      </c>
      <c r="R45" s="17" t="str">
        <f t="shared" si="5"/>
        <v>Tốt</v>
      </c>
    </row>
    <row r="46" spans="1:18" s="41" customFormat="1" ht="15.75" customHeight="1" x14ac:dyDescent="0.2">
      <c r="A46" s="15">
        <v>35</v>
      </c>
      <c r="B46" s="16" t="s">
        <v>235</v>
      </c>
      <c r="C46" s="16" t="s">
        <v>236</v>
      </c>
      <c r="D46" s="16" t="s">
        <v>237</v>
      </c>
      <c r="E46" s="3">
        <v>69</v>
      </c>
      <c r="F46" s="3">
        <v>80</v>
      </c>
      <c r="G46" s="17">
        <f t="shared" si="0"/>
        <v>75</v>
      </c>
      <c r="H46" s="3">
        <v>80</v>
      </c>
      <c r="I46" s="3">
        <v>73</v>
      </c>
      <c r="J46" s="17">
        <f t="shared" si="1"/>
        <v>77</v>
      </c>
      <c r="K46" s="3">
        <v>74</v>
      </c>
      <c r="L46" s="3">
        <v>80</v>
      </c>
      <c r="M46" s="17">
        <f t="shared" si="2"/>
        <v>77</v>
      </c>
      <c r="N46" s="15">
        <v>84</v>
      </c>
      <c r="O46" s="15">
        <v>84</v>
      </c>
      <c r="P46" s="17">
        <f t="shared" si="3"/>
        <v>84</v>
      </c>
      <c r="Q46" s="18">
        <f t="shared" si="4"/>
        <v>78</v>
      </c>
      <c r="R46" s="17" t="str">
        <f t="shared" si="5"/>
        <v>Khá</v>
      </c>
    </row>
    <row r="47" spans="1:18" s="41" customFormat="1" ht="15.75" customHeight="1" x14ac:dyDescent="0.2">
      <c r="A47" s="15">
        <v>36</v>
      </c>
      <c r="B47" s="16" t="s">
        <v>238</v>
      </c>
      <c r="C47" s="16" t="s">
        <v>239</v>
      </c>
      <c r="D47" s="16" t="s">
        <v>237</v>
      </c>
      <c r="E47" s="3">
        <v>88</v>
      </c>
      <c r="F47" s="3">
        <v>92</v>
      </c>
      <c r="G47" s="17">
        <f t="shared" si="0"/>
        <v>90</v>
      </c>
      <c r="H47" s="3">
        <v>88</v>
      </c>
      <c r="I47" s="3">
        <v>79</v>
      </c>
      <c r="J47" s="17">
        <f t="shared" si="1"/>
        <v>84</v>
      </c>
      <c r="K47" s="224" t="s">
        <v>150</v>
      </c>
      <c r="L47" s="225"/>
      <c r="M47" s="17">
        <v>0</v>
      </c>
      <c r="N47" s="15">
        <v>80</v>
      </c>
      <c r="O47" s="15">
        <v>80</v>
      </c>
      <c r="P47" s="17">
        <f t="shared" si="3"/>
        <v>80</v>
      </c>
      <c r="Q47" s="18">
        <f t="shared" si="4"/>
        <v>64</v>
      </c>
      <c r="R47" s="17" t="s">
        <v>151</v>
      </c>
    </row>
    <row r="48" spans="1:18" s="41" customFormat="1" ht="15.75" customHeight="1" x14ac:dyDescent="0.2">
      <c r="A48" s="15">
        <v>37</v>
      </c>
      <c r="B48" s="16" t="s">
        <v>240</v>
      </c>
      <c r="C48" s="16" t="s">
        <v>241</v>
      </c>
      <c r="D48" s="16" t="s">
        <v>242</v>
      </c>
      <c r="E48" s="3">
        <v>79</v>
      </c>
      <c r="F48" s="3">
        <v>75</v>
      </c>
      <c r="G48" s="17">
        <f t="shared" si="0"/>
        <v>77</v>
      </c>
      <c r="H48" s="3">
        <v>75</v>
      </c>
      <c r="I48" s="3">
        <v>77</v>
      </c>
      <c r="J48" s="17">
        <f t="shared" si="1"/>
        <v>76</v>
      </c>
      <c r="K48" s="3">
        <v>82</v>
      </c>
      <c r="L48" s="3">
        <v>85</v>
      </c>
      <c r="M48" s="17">
        <f t="shared" si="2"/>
        <v>84</v>
      </c>
      <c r="N48" s="15">
        <v>87</v>
      </c>
      <c r="O48" s="15">
        <v>87</v>
      </c>
      <c r="P48" s="17">
        <f t="shared" si="3"/>
        <v>87</v>
      </c>
      <c r="Q48" s="18">
        <f t="shared" si="4"/>
        <v>81</v>
      </c>
      <c r="R48" s="17" t="str">
        <f t="shared" si="5"/>
        <v>Tốt</v>
      </c>
    </row>
    <row r="49" spans="1:18" s="41" customFormat="1" ht="15.75" customHeight="1" x14ac:dyDescent="0.2">
      <c r="A49" s="15">
        <v>38</v>
      </c>
      <c r="B49" s="16" t="s">
        <v>243</v>
      </c>
      <c r="C49" s="16" t="s">
        <v>244</v>
      </c>
      <c r="D49" s="16" t="s">
        <v>108</v>
      </c>
      <c r="E49" s="3">
        <v>96</v>
      </c>
      <c r="F49" s="3">
        <v>64</v>
      </c>
      <c r="G49" s="17">
        <f t="shared" si="0"/>
        <v>80</v>
      </c>
      <c r="H49" s="3">
        <v>80</v>
      </c>
      <c r="I49" s="3">
        <v>86</v>
      </c>
      <c r="J49" s="17">
        <f t="shared" si="1"/>
        <v>83</v>
      </c>
      <c r="K49" s="3">
        <v>90</v>
      </c>
      <c r="L49" s="3">
        <v>90</v>
      </c>
      <c r="M49" s="17">
        <f t="shared" si="2"/>
        <v>90</v>
      </c>
      <c r="N49" s="15">
        <v>95</v>
      </c>
      <c r="O49" s="15">
        <v>95</v>
      </c>
      <c r="P49" s="17">
        <f t="shared" si="3"/>
        <v>95</v>
      </c>
      <c r="Q49" s="18">
        <f t="shared" si="4"/>
        <v>87</v>
      </c>
      <c r="R49" s="17" t="str">
        <f t="shared" si="5"/>
        <v>Tốt</v>
      </c>
    </row>
    <row r="50" spans="1:18" s="41" customFormat="1" ht="15.75" customHeight="1" x14ac:dyDescent="0.2">
      <c r="A50" s="15">
        <v>39</v>
      </c>
      <c r="B50" s="16" t="s">
        <v>245</v>
      </c>
      <c r="C50" s="16" t="s">
        <v>246</v>
      </c>
      <c r="D50" s="16" t="s">
        <v>247</v>
      </c>
      <c r="E50" s="3">
        <v>86</v>
      </c>
      <c r="F50" s="3">
        <v>85</v>
      </c>
      <c r="G50" s="17">
        <f t="shared" si="0"/>
        <v>86</v>
      </c>
      <c r="H50" s="3">
        <v>78</v>
      </c>
      <c r="I50" s="3">
        <v>80</v>
      </c>
      <c r="J50" s="17">
        <f t="shared" si="1"/>
        <v>79</v>
      </c>
      <c r="K50" s="3">
        <v>78</v>
      </c>
      <c r="L50" s="3">
        <v>87</v>
      </c>
      <c r="M50" s="17">
        <f t="shared" si="2"/>
        <v>83</v>
      </c>
      <c r="N50" s="15">
        <v>87</v>
      </c>
      <c r="O50" s="15">
        <v>87</v>
      </c>
      <c r="P50" s="17">
        <f t="shared" si="3"/>
        <v>87</v>
      </c>
      <c r="Q50" s="18">
        <f t="shared" si="4"/>
        <v>84</v>
      </c>
      <c r="R50" s="17" t="str">
        <f t="shared" si="5"/>
        <v>Tốt</v>
      </c>
    </row>
    <row r="51" spans="1:18" s="41" customFormat="1" ht="15.75" customHeight="1" x14ac:dyDescent="0.2">
      <c r="A51" s="15">
        <v>40</v>
      </c>
      <c r="B51" s="16" t="s">
        <v>248</v>
      </c>
      <c r="C51" s="16" t="s">
        <v>249</v>
      </c>
      <c r="D51" s="16" t="s">
        <v>113</v>
      </c>
      <c r="E51" s="3">
        <v>83</v>
      </c>
      <c r="F51" s="3">
        <v>89</v>
      </c>
      <c r="G51" s="17">
        <f t="shared" si="0"/>
        <v>86</v>
      </c>
      <c r="H51" s="3">
        <v>85</v>
      </c>
      <c r="I51" s="3">
        <v>82</v>
      </c>
      <c r="J51" s="17">
        <f t="shared" si="1"/>
        <v>84</v>
      </c>
      <c r="K51" s="3">
        <v>80</v>
      </c>
      <c r="L51" s="3">
        <v>85</v>
      </c>
      <c r="M51" s="17">
        <f t="shared" si="2"/>
        <v>83</v>
      </c>
      <c r="N51" s="15">
        <v>88</v>
      </c>
      <c r="O51" s="15">
        <v>88</v>
      </c>
      <c r="P51" s="17">
        <f t="shared" si="3"/>
        <v>88</v>
      </c>
      <c r="Q51" s="18">
        <f t="shared" si="4"/>
        <v>85</v>
      </c>
      <c r="R51" s="17" t="str">
        <f t="shared" si="5"/>
        <v>Tốt</v>
      </c>
    </row>
    <row r="52" spans="1:18" s="41" customFormat="1" ht="15.75" customHeight="1" x14ac:dyDescent="0.2">
      <c r="A52" s="15">
        <v>41</v>
      </c>
      <c r="B52" s="16" t="s">
        <v>250</v>
      </c>
      <c r="C52" s="16" t="s">
        <v>251</v>
      </c>
      <c r="D52" s="16" t="s">
        <v>113</v>
      </c>
      <c r="E52" s="3">
        <v>64</v>
      </c>
      <c r="F52" s="3">
        <v>88</v>
      </c>
      <c r="G52" s="17">
        <f t="shared" si="0"/>
        <v>76</v>
      </c>
      <c r="H52" s="3">
        <v>80</v>
      </c>
      <c r="I52" s="3">
        <v>79</v>
      </c>
      <c r="J52" s="17">
        <f t="shared" si="1"/>
        <v>80</v>
      </c>
      <c r="K52" s="3">
        <v>81</v>
      </c>
      <c r="L52" s="3">
        <v>89</v>
      </c>
      <c r="M52" s="17">
        <f t="shared" si="2"/>
        <v>85</v>
      </c>
      <c r="N52" s="15">
        <v>88</v>
      </c>
      <c r="O52" s="15">
        <v>88</v>
      </c>
      <c r="P52" s="17">
        <f t="shared" si="3"/>
        <v>88</v>
      </c>
      <c r="Q52" s="18">
        <f t="shared" si="4"/>
        <v>82</v>
      </c>
      <c r="R52" s="17" t="str">
        <f t="shared" si="5"/>
        <v>Tốt</v>
      </c>
    </row>
    <row r="53" spans="1:18" s="41" customFormat="1" ht="15.75" customHeight="1" x14ac:dyDescent="0.2">
      <c r="A53" s="15">
        <v>42</v>
      </c>
      <c r="B53" s="16" t="s">
        <v>252</v>
      </c>
      <c r="C53" s="16" t="s">
        <v>253</v>
      </c>
      <c r="D53" s="16" t="s">
        <v>254</v>
      </c>
      <c r="E53" s="3">
        <v>88</v>
      </c>
      <c r="F53" s="3">
        <v>80</v>
      </c>
      <c r="G53" s="17">
        <f t="shared" si="0"/>
        <v>84</v>
      </c>
      <c r="H53" s="3">
        <v>70</v>
      </c>
      <c r="I53" s="3">
        <v>80</v>
      </c>
      <c r="J53" s="17">
        <f t="shared" si="1"/>
        <v>75</v>
      </c>
      <c r="K53" s="3">
        <v>77</v>
      </c>
      <c r="L53" s="3">
        <v>83</v>
      </c>
      <c r="M53" s="17">
        <f t="shared" si="2"/>
        <v>80</v>
      </c>
      <c r="N53" s="15">
        <v>84</v>
      </c>
      <c r="O53" s="15">
        <v>84</v>
      </c>
      <c r="P53" s="17">
        <f t="shared" si="3"/>
        <v>84</v>
      </c>
      <c r="Q53" s="18">
        <f t="shared" si="4"/>
        <v>81</v>
      </c>
      <c r="R53" s="17" t="str">
        <f t="shared" si="5"/>
        <v>Tốt</v>
      </c>
    </row>
    <row r="54" spans="1:18" s="41" customFormat="1" ht="15.75" customHeight="1" x14ac:dyDescent="0.2">
      <c r="A54" s="15">
        <v>43</v>
      </c>
      <c r="B54" s="16" t="s">
        <v>255</v>
      </c>
      <c r="C54" s="16" t="s">
        <v>112</v>
      </c>
      <c r="D54" s="16" t="s">
        <v>256</v>
      </c>
      <c r="E54" s="3">
        <v>83</v>
      </c>
      <c r="F54" s="3">
        <v>81</v>
      </c>
      <c r="G54" s="17">
        <f t="shared" si="0"/>
        <v>82</v>
      </c>
      <c r="H54" s="3">
        <v>85</v>
      </c>
      <c r="I54" s="3">
        <v>83</v>
      </c>
      <c r="J54" s="17">
        <f t="shared" si="1"/>
        <v>84</v>
      </c>
      <c r="K54" s="3">
        <v>78</v>
      </c>
      <c r="L54" s="3">
        <v>86</v>
      </c>
      <c r="M54" s="17">
        <f t="shared" si="2"/>
        <v>82</v>
      </c>
      <c r="N54" s="15">
        <v>87</v>
      </c>
      <c r="O54" s="15">
        <v>87</v>
      </c>
      <c r="P54" s="17">
        <f t="shared" si="3"/>
        <v>87</v>
      </c>
      <c r="Q54" s="18">
        <f t="shared" si="4"/>
        <v>84</v>
      </c>
      <c r="R54" s="17" t="str">
        <f t="shared" si="5"/>
        <v>Tốt</v>
      </c>
    </row>
    <row r="55" spans="1:18" s="41" customFormat="1" ht="15.75" customHeight="1" x14ac:dyDescent="0.2">
      <c r="A55" s="15">
        <v>44</v>
      </c>
      <c r="B55" s="16" t="s">
        <v>257</v>
      </c>
      <c r="C55" s="16" t="s">
        <v>258</v>
      </c>
      <c r="D55" s="16" t="s">
        <v>259</v>
      </c>
      <c r="E55" s="3">
        <v>89</v>
      </c>
      <c r="F55" s="3">
        <v>80</v>
      </c>
      <c r="G55" s="17">
        <f t="shared" si="0"/>
        <v>85</v>
      </c>
      <c r="H55" s="3">
        <v>80</v>
      </c>
      <c r="I55" s="3">
        <v>81</v>
      </c>
      <c r="J55" s="17">
        <f t="shared" si="1"/>
        <v>81</v>
      </c>
      <c r="K55" s="3">
        <v>82</v>
      </c>
      <c r="L55" s="3">
        <v>85</v>
      </c>
      <c r="M55" s="17">
        <f t="shared" si="2"/>
        <v>84</v>
      </c>
      <c r="N55" s="15">
        <v>90</v>
      </c>
      <c r="O55" s="15">
        <v>90</v>
      </c>
      <c r="P55" s="17">
        <f t="shared" si="3"/>
        <v>90</v>
      </c>
      <c r="Q55" s="18">
        <f t="shared" si="4"/>
        <v>85</v>
      </c>
      <c r="R55" s="17" t="str">
        <f t="shared" si="5"/>
        <v>Tốt</v>
      </c>
    </row>
    <row r="56" spans="1:18" s="41" customFormat="1" ht="15.75" customHeight="1" x14ac:dyDescent="0.2">
      <c r="A56" s="15">
        <v>45</v>
      </c>
      <c r="B56" s="16" t="s">
        <v>260</v>
      </c>
      <c r="C56" s="16" t="s">
        <v>34</v>
      </c>
      <c r="D56" s="16" t="s">
        <v>261</v>
      </c>
      <c r="E56" s="3">
        <v>85</v>
      </c>
      <c r="F56" s="3">
        <v>81</v>
      </c>
      <c r="G56" s="17">
        <f t="shared" si="0"/>
        <v>83</v>
      </c>
      <c r="H56" s="3">
        <v>64</v>
      </c>
      <c r="I56" s="3">
        <v>78</v>
      </c>
      <c r="J56" s="17">
        <f t="shared" si="1"/>
        <v>71</v>
      </c>
      <c r="K56" s="3">
        <v>74</v>
      </c>
      <c r="L56" s="3">
        <v>80</v>
      </c>
      <c r="M56" s="17">
        <f t="shared" si="2"/>
        <v>77</v>
      </c>
      <c r="N56" s="15">
        <v>80</v>
      </c>
      <c r="O56" s="15">
        <v>80</v>
      </c>
      <c r="P56" s="17">
        <f t="shared" si="3"/>
        <v>80</v>
      </c>
      <c r="Q56" s="18">
        <f t="shared" si="4"/>
        <v>78</v>
      </c>
      <c r="R56" s="17" t="str">
        <f t="shared" si="5"/>
        <v>Khá</v>
      </c>
    </row>
    <row r="57" spans="1:18" s="41" customFormat="1" ht="15.75" customHeight="1" x14ac:dyDescent="0.2">
      <c r="A57" s="15">
        <v>46</v>
      </c>
      <c r="B57" s="16" t="s">
        <v>262</v>
      </c>
      <c r="C57" s="16" t="s">
        <v>263</v>
      </c>
      <c r="D57" s="16" t="s">
        <v>159</v>
      </c>
      <c r="E57" s="3">
        <v>82</v>
      </c>
      <c r="F57" s="3">
        <v>82</v>
      </c>
      <c r="G57" s="17">
        <f t="shared" si="0"/>
        <v>82</v>
      </c>
      <c r="H57" s="3">
        <v>78</v>
      </c>
      <c r="I57" s="3">
        <v>77</v>
      </c>
      <c r="J57" s="17">
        <f t="shared" si="1"/>
        <v>78</v>
      </c>
      <c r="K57" s="3">
        <v>75</v>
      </c>
      <c r="L57" s="3">
        <v>81</v>
      </c>
      <c r="M57" s="17">
        <f t="shared" si="2"/>
        <v>78</v>
      </c>
      <c r="N57" s="15">
        <v>85</v>
      </c>
      <c r="O57" s="15">
        <v>85</v>
      </c>
      <c r="P57" s="17">
        <f t="shared" si="3"/>
        <v>85</v>
      </c>
      <c r="Q57" s="18">
        <f t="shared" si="4"/>
        <v>81</v>
      </c>
      <c r="R57" s="17" t="str">
        <f t="shared" si="5"/>
        <v>Tốt</v>
      </c>
    </row>
    <row r="58" spans="1:18" s="41" customFormat="1" ht="15.75" customHeight="1" x14ac:dyDescent="0.2">
      <c r="A58" s="15">
        <v>47</v>
      </c>
      <c r="B58" s="16" t="s">
        <v>264</v>
      </c>
      <c r="C58" s="16" t="s">
        <v>265</v>
      </c>
      <c r="D58" s="16" t="s">
        <v>159</v>
      </c>
      <c r="E58" s="3">
        <v>84</v>
      </c>
      <c r="F58" s="3">
        <v>78</v>
      </c>
      <c r="G58" s="17">
        <f t="shared" si="0"/>
        <v>81</v>
      </c>
      <c r="H58" s="3">
        <v>82</v>
      </c>
      <c r="I58" s="3">
        <v>80</v>
      </c>
      <c r="J58" s="17">
        <f t="shared" si="1"/>
        <v>81</v>
      </c>
      <c r="K58" s="3">
        <v>80</v>
      </c>
      <c r="L58" s="3">
        <v>90</v>
      </c>
      <c r="M58" s="17">
        <f t="shared" si="2"/>
        <v>85</v>
      </c>
      <c r="N58" s="47">
        <v>90</v>
      </c>
      <c r="O58" s="47">
        <v>90</v>
      </c>
      <c r="P58" s="17">
        <f t="shared" si="3"/>
        <v>90</v>
      </c>
      <c r="Q58" s="18">
        <f t="shared" si="4"/>
        <v>84</v>
      </c>
      <c r="R58" s="17" t="str">
        <f t="shared" si="5"/>
        <v>Tốt</v>
      </c>
    </row>
    <row r="59" spans="1:18" s="48" customFormat="1" ht="15.75" customHeight="1" x14ac:dyDescent="0.2">
      <c r="R59" s="59"/>
    </row>
    <row r="60" spans="1:18" s="41" customFormat="1" ht="15.75" customHeight="1" x14ac:dyDescent="0.2">
      <c r="A60" s="241" t="s">
        <v>327</v>
      </c>
      <c r="B60" s="241"/>
      <c r="C60" s="241"/>
      <c r="D60" s="241"/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241"/>
      <c r="P60" s="241"/>
      <c r="Q60" s="241"/>
      <c r="R60" s="241"/>
    </row>
    <row r="61" spans="1:18" s="41" customFormat="1" ht="15.75" customHeight="1" x14ac:dyDescent="0.2">
      <c r="A61" s="227" t="s">
        <v>4</v>
      </c>
      <c r="B61" s="227" t="s">
        <v>5</v>
      </c>
      <c r="C61" s="227" t="s">
        <v>6</v>
      </c>
      <c r="D61" s="228" t="s">
        <v>7</v>
      </c>
      <c r="E61" s="231" t="s">
        <v>8</v>
      </c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</row>
    <row r="62" spans="1:18" s="41" customFormat="1" ht="15.75" customHeight="1" x14ac:dyDescent="0.2">
      <c r="A62" s="227"/>
      <c r="B62" s="227"/>
      <c r="C62" s="227"/>
      <c r="D62" s="229"/>
      <c r="E62" s="232" t="s">
        <v>9</v>
      </c>
      <c r="F62" s="233"/>
      <c r="G62" s="234"/>
      <c r="H62" s="232" t="s">
        <v>10</v>
      </c>
      <c r="I62" s="233"/>
      <c r="J62" s="234"/>
      <c r="K62" s="232" t="s">
        <v>11</v>
      </c>
      <c r="L62" s="233"/>
      <c r="M62" s="234"/>
      <c r="N62" s="232" t="s">
        <v>12</v>
      </c>
      <c r="O62" s="233"/>
      <c r="P62" s="234"/>
      <c r="Q62" s="235" t="s">
        <v>13</v>
      </c>
      <c r="R62" s="237" t="s">
        <v>14</v>
      </c>
    </row>
    <row r="63" spans="1:18" s="41" customFormat="1" ht="15.75" customHeight="1" x14ac:dyDescent="0.2">
      <c r="A63" s="227"/>
      <c r="B63" s="227"/>
      <c r="C63" s="227"/>
      <c r="D63" s="230"/>
      <c r="E63" s="43" t="s">
        <v>15</v>
      </c>
      <c r="F63" s="43" t="s">
        <v>16</v>
      </c>
      <c r="G63" s="43" t="s">
        <v>17</v>
      </c>
      <c r="H63" s="43" t="s">
        <v>18</v>
      </c>
      <c r="I63" s="43" t="s">
        <v>19</v>
      </c>
      <c r="J63" s="43" t="s">
        <v>17</v>
      </c>
      <c r="K63" s="43" t="s">
        <v>20</v>
      </c>
      <c r="L63" s="43" t="s">
        <v>21</v>
      </c>
      <c r="M63" s="43" t="s">
        <v>17</v>
      </c>
      <c r="N63" s="43" t="s">
        <v>22</v>
      </c>
      <c r="O63" s="43" t="s">
        <v>23</v>
      </c>
      <c r="P63" s="43" t="s">
        <v>17</v>
      </c>
      <c r="Q63" s="236"/>
      <c r="R63" s="238"/>
    </row>
    <row r="64" spans="1:18" s="41" customFormat="1" ht="15.75" customHeight="1" x14ac:dyDescent="0.2">
      <c r="A64" s="15">
        <v>1</v>
      </c>
      <c r="B64" s="15" t="s">
        <v>267</v>
      </c>
      <c r="C64" s="19" t="s">
        <v>268</v>
      </c>
      <c r="D64" s="19" t="s">
        <v>269</v>
      </c>
      <c r="E64" s="3">
        <v>83</v>
      </c>
      <c r="F64" s="3">
        <v>78</v>
      </c>
      <c r="G64" s="17">
        <f>ROUND((E64+F64)/2,0)</f>
        <v>81</v>
      </c>
      <c r="H64" s="3">
        <v>86</v>
      </c>
      <c r="I64" s="3">
        <v>85</v>
      </c>
      <c r="J64" s="17">
        <f>ROUND((H64+I64)/2,0)</f>
        <v>86</v>
      </c>
      <c r="K64" s="3">
        <v>83</v>
      </c>
      <c r="L64" s="3">
        <v>88</v>
      </c>
      <c r="M64" s="17">
        <f>ROUND((K64+L64)/2,0)</f>
        <v>86</v>
      </c>
      <c r="N64" s="15">
        <v>80</v>
      </c>
      <c r="O64" s="15">
        <v>85</v>
      </c>
      <c r="P64" s="17">
        <f>ROUND((N64+O64)/2,0)</f>
        <v>83</v>
      </c>
      <c r="Q64" s="18">
        <f>ROUND((G64+J64+M64+P64)/4,0)</f>
        <v>84</v>
      </c>
      <c r="R64" s="17" t="str">
        <f>IF(Q64&gt;=90,"Xuất sắc",IF(Q64&gt;=80,"Tốt",IF(Q64&gt;=65,"Khá",IF(Q64&gt;=50,"TB",IF(Q64&gt;=30,"Yếu","Kém")))))</f>
        <v>Tốt</v>
      </c>
    </row>
    <row r="65" spans="1:18" s="41" customFormat="1" ht="15.75" customHeight="1" x14ac:dyDescent="0.2">
      <c r="A65" s="15">
        <v>2</v>
      </c>
      <c r="B65" s="15" t="s">
        <v>270</v>
      </c>
      <c r="C65" s="19" t="s">
        <v>271</v>
      </c>
      <c r="D65" s="19" t="s">
        <v>272</v>
      </c>
      <c r="E65" s="3">
        <v>100</v>
      </c>
      <c r="F65" s="3">
        <v>90</v>
      </c>
      <c r="G65" s="17">
        <f t="shared" ref="G65:G92" si="6">ROUND((E65+F65)/2,0)</f>
        <v>95</v>
      </c>
      <c r="H65" s="3">
        <v>95</v>
      </c>
      <c r="I65" s="3">
        <v>98</v>
      </c>
      <c r="J65" s="17">
        <f t="shared" ref="J65:J92" si="7">ROUND((H65+I65)/2,0)</f>
        <v>97</v>
      </c>
      <c r="K65" s="3">
        <v>93</v>
      </c>
      <c r="L65" s="3">
        <v>98</v>
      </c>
      <c r="M65" s="17">
        <f t="shared" ref="M65:M92" si="8">ROUND((K65+L65)/2,0)</f>
        <v>96</v>
      </c>
      <c r="N65" s="15">
        <v>100</v>
      </c>
      <c r="O65" s="15">
        <v>100</v>
      </c>
      <c r="P65" s="17">
        <f t="shared" ref="P65:P92" si="9">ROUND((N65+O65)/2,0)</f>
        <v>100</v>
      </c>
      <c r="Q65" s="18">
        <f t="shared" ref="Q65:Q92" si="10">ROUND((G65+J65+M65+P65)/4,0)</f>
        <v>97</v>
      </c>
      <c r="R65" s="17" t="str">
        <f t="shared" ref="R65:R92" si="11">IF(Q65&gt;=90,"Xuất sắc",IF(Q65&gt;=80,"Tốt",IF(Q65&gt;=65,"Khá",IF(Q65&gt;=50,"TB",IF(Q65&gt;=30,"Yếu","Kém")))))</f>
        <v>Xuất sắc</v>
      </c>
    </row>
    <row r="66" spans="1:18" s="41" customFormat="1" ht="15.75" customHeight="1" x14ac:dyDescent="0.2">
      <c r="A66" s="15">
        <v>3</v>
      </c>
      <c r="B66" s="15" t="s">
        <v>273</v>
      </c>
      <c r="C66" s="19" t="s">
        <v>274</v>
      </c>
      <c r="D66" s="19" t="s">
        <v>177</v>
      </c>
      <c r="E66" s="3">
        <v>80</v>
      </c>
      <c r="F66" s="3">
        <v>80</v>
      </c>
      <c r="G66" s="17">
        <f t="shared" si="6"/>
        <v>80</v>
      </c>
      <c r="H66" s="3">
        <v>80</v>
      </c>
      <c r="I66" s="3">
        <v>85</v>
      </c>
      <c r="J66" s="17">
        <f t="shared" si="7"/>
        <v>83</v>
      </c>
      <c r="K66" s="3">
        <v>83</v>
      </c>
      <c r="L66" s="3">
        <v>85</v>
      </c>
      <c r="M66" s="17">
        <f t="shared" si="8"/>
        <v>84</v>
      </c>
      <c r="N66" s="15">
        <v>85</v>
      </c>
      <c r="O66" s="15">
        <v>85</v>
      </c>
      <c r="P66" s="17">
        <f t="shared" si="9"/>
        <v>85</v>
      </c>
      <c r="Q66" s="18">
        <f t="shared" si="10"/>
        <v>83</v>
      </c>
      <c r="R66" s="17" t="str">
        <f t="shared" si="11"/>
        <v>Tốt</v>
      </c>
    </row>
    <row r="67" spans="1:18" s="41" customFormat="1" ht="15.75" customHeight="1" x14ac:dyDescent="0.2">
      <c r="A67" s="15">
        <v>4</v>
      </c>
      <c r="B67" s="15" t="s">
        <v>275</v>
      </c>
      <c r="C67" s="19" t="s">
        <v>276</v>
      </c>
      <c r="D67" s="19" t="s">
        <v>182</v>
      </c>
      <c r="E67" s="3">
        <v>93</v>
      </c>
      <c r="F67" s="3">
        <v>80</v>
      </c>
      <c r="G67" s="17">
        <f t="shared" si="6"/>
        <v>87</v>
      </c>
      <c r="H67" s="3">
        <v>85</v>
      </c>
      <c r="I67" s="3">
        <v>85</v>
      </c>
      <c r="J67" s="17">
        <f t="shared" si="7"/>
        <v>85</v>
      </c>
      <c r="K67" s="3">
        <v>89</v>
      </c>
      <c r="L67" s="3">
        <v>85</v>
      </c>
      <c r="M67" s="17">
        <f t="shared" si="8"/>
        <v>87</v>
      </c>
      <c r="N67" s="15">
        <v>85</v>
      </c>
      <c r="O67" s="15">
        <v>85</v>
      </c>
      <c r="P67" s="17">
        <f t="shared" si="9"/>
        <v>85</v>
      </c>
      <c r="Q67" s="18">
        <f t="shared" si="10"/>
        <v>86</v>
      </c>
      <c r="R67" s="17" t="str">
        <f t="shared" si="11"/>
        <v>Tốt</v>
      </c>
    </row>
    <row r="68" spans="1:18" s="41" customFormat="1" ht="15.75" customHeight="1" x14ac:dyDescent="0.2">
      <c r="A68" s="15">
        <v>5</v>
      </c>
      <c r="B68" s="15" t="s">
        <v>277</v>
      </c>
      <c r="C68" s="19" t="s">
        <v>278</v>
      </c>
      <c r="D68" s="19" t="s">
        <v>38</v>
      </c>
      <c r="E68" s="3">
        <v>95</v>
      </c>
      <c r="F68" s="3">
        <v>90</v>
      </c>
      <c r="G68" s="17">
        <f t="shared" si="6"/>
        <v>93</v>
      </c>
      <c r="H68" s="3">
        <v>95</v>
      </c>
      <c r="I68" s="3">
        <v>92</v>
      </c>
      <c r="J68" s="17">
        <f t="shared" si="7"/>
        <v>94</v>
      </c>
      <c r="K68" s="3">
        <v>88</v>
      </c>
      <c r="L68" s="3">
        <v>95</v>
      </c>
      <c r="M68" s="17">
        <f t="shared" si="8"/>
        <v>92</v>
      </c>
      <c r="N68" s="15">
        <v>85</v>
      </c>
      <c r="O68" s="15">
        <v>85</v>
      </c>
      <c r="P68" s="17">
        <f t="shared" si="9"/>
        <v>85</v>
      </c>
      <c r="Q68" s="18">
        <f t="shared" si="10"/>
        <v>91</v>
      </c>
      <c r="R68" s="17" t="str">
        <f t="shared" si="11"/>
        <v>Xuất sắc</v>
      </c>
    </row>
    <row r="69" spans="1:18" s="41" customFormat="1" ht="15.75" customHeight="1" x14ac:dyDescent="0.2">
      <c r="A69" s="15">
        <v>6</v>
      </c>
      <c r="B69" s="15" t="s">
        <v>279</v>
      </c>
      <c r="C69" s="19" t="s">
        <v>280</v>
      </c>
      <c r="D69" s="19" t="s">
        <v>38</v>
      </c>
      <c r="E69" s="3">
        <v>80</v>
      </c>
      <c r="F69" s="3">
        <v>90</v>
      </c>
      <c r="G69" s="17">
        <f t="shared" si="6"/>
        <v>85</v>
      </c>
      <c r="H69" s="3">
        <v>75</v>
      </c>
      <c r="I69" s="3">
        <v>85</v>
      </c>
      <c r="J69" s="17">
        <f t="shared" si="7"/>
        <v>80</v>
      </c>
      <c r="K69" s="3">
        <v>90</v>
      </c>
      <c r="L69" s="3">
        <v>89</v>
      </c>
      <c r="M69" s="17">
        <f t="shared" si="8"/>
        <v>90</v>
      </c>
      <c r="N69" s="15">
        <v>85</v>
      </c>
      <c r="O69" s="15">
        <v>85</v>
      </c>
      <c r="P69" s="17">
        <f t="shared" si="9"/>
        <v>85</v>
      </c>
      <c r="Q69" s="18">
        <f t="shared" si="10"/>
        <v>85</v>
      </c>
      <c r="R69" s="17" t="str">
        <f t="shared" si="11"/>
        <v>Tốt</v>
      </c>
    </row>
    <row r="70" spans="1:18" s="41" customFormat="1" ht="15.75" customHeight="1" x14ac:dyDescent="0.2">
      <c r="A70" s="15">
        <v>7</v>
      </c>
      <c r="B70" s="15" t="s">
        <v>281</v>
      </c>
      <c r="C70" s="19" t="s">
        <v>274</v>
      </c>
      <c r="D70" s="19" t="s">
        <v>48</v>
      </c>
      <c r="E70" s="3">
        <v>82</v>
      </c>
      <c r="F70" s="3">
        <v>82</v>
      </c>
      <c r="G70" s="17">
        <f t="shared" si="6"/>
        <v>82</v>
      </c>
      <c r="H70" s="3">
        <v>64</v>
      </c>
      <c r="I70" s="3">
        <v>85</v>
      </c>
      <c r="J70" s="17">
        <f t="shared" si="7"/>
        <v>75</v>
      </c>
      <c r="K70" s="3">
        <v>83</v>
      </c>
      <c r="L70" s="3">
        <v>85</v>
      </c>
      <c r="M70" s="17">
        <f t="shared" si="8"/>
        <v>84</v>
      </c>
      <c r="N70" s="15">
        <v>85</v>
      </c>
      <c r="O70" s="15">
        <v>85</v>
      </c>
      <c r="P70" s="17">
        <f t="shared" si="9"/>
        <v>85</v>
      </c>
      <c r="Q70" s="18">
        <f t="shared" si="10"/>
        <v>82</v>
      </c>
      <c r="R70" s="17" t="str">
        <f t="shared" si="11"/>
        <v>Tốt</v>
      </c>
    </row>
    <row r="71" spans="1:18" s="41" customFormat="1" ht="15.75" customHeight="1" x14ac:dyDescent="0.2">
      <c r="A71" s="15">
        <v>8</v>
      </c>
      <c r="B71" s="15" t="s">
        <v>282</v>
      </c>
      <c r="C71" s="19" t="s">
        <v>283</v>
      </c>
      <c r="D71" s="19" t="s">
        <v>284</v>
      </c>
      <c r="E71" s="3">
        <v>91</v>
      </c>
      <c r="F71" s="3">
        <v>90</v>
      </c>
      <c r="G71" s="17">
        <f t="shared" si="6"/>
        <v>91</v>
      </c>
      <c r="H71" s="3">
        <v>92</v>
      </c>
      <c r="I71" s="3">
        <v>93</v>
      </c>
      <c r="J71" s="17">
        <f t="shared" si="7"/>
        <v>93</v>
      </c>
      <c r="K71" s="3">
        <v>93</v>
      </c>
      <c r="L71" s="3">
        <v>95</v>
      </c>
      <c r="M71" s="17">
        <f t="shared" si="8"/>
        <v>94</v>
      </c>
      <c r="N71" s="15">
        <v>100</v>
      </c>
      <c r="O71" s="15">
        <v>100</v>
      </c>
      <c r="P71" s="17">
        <f t="shared" si="9"/>
        <v>100</v>
      </c>
      <c r="Q71" s="18">
        <f t="shared" si="10"/>
        <v>95</v>
      </c>
      <c r="R71" s="17" t="str">
        <f t="shared" si="11"/>
        <v>Xuất sắc</v>
      </c>
    </row>
    <row r="72" spans="1:18" s="41" customFormat="1" ht="15.75" customHeight="1" x14ac:dyDescent="0.2">
      <c r="A72" s="15">
        <v>9</v>
      </c>
      <c r="B72" s="15" t="s">
        <v>285</v>
      </c>
      <c r="C72" s="19" t="s">
        <v>274</v>
      </c>
      <c r="D72" s="19" t="s">
        <v>203</v>
      </c>
      <c r="E72" s="3">
        <v>94</v>
      </c>
      <c r="F72" s="3">
        <v>93</v>
      </c>
      <c r="G72" s="17">
        <f t="shared" si="6"/>
        <v>94</v>
      </c>
      <c r="H72" s="3">
        <v>79</v>
      </c>
      <c r="I72" s="3">
        <v>93</v>
      </c>
      <c r="J72" s="17">
        <f t="shared" si="7"/>
        <v>86</v>
      </c>
      <c r="K72" s="3">
        <v>85</v>
      </c>
      <c r="L72" s="3">
        <v>89</v>
      </c>
      <c r="M72" s="17">
        <f t="shared" si="8"/>
        <v>87</v>
      </c>
      <c r="N72" s="15">
        <v>95</v>
      </c>
      <c r="O72" s="15">
        <v>95</v>
      </c>
      <c r="P72" s="17">
        <f t="shared" si="9"/>
        <v>95</v>
      </c>
      <c r="Q72" s="18">
        <f t="shared" si="10"/>
        <v>91</v>
      </c>
      <c r="R72" s="17" t="str">
        <f t="shared" si="11"/>
        <v>Xuất sắc</v>
      </c>
    </row>
    <row r="73" spans="1:18" s="41" customFormat="1" ht="15.75" customHeight="1" x14ac:dyDescent="0.2">
      <c r="A73" s="15">
        <v>10</v>
      </c>
      <c r="B73" s="15" t="s">
        <v>286</v>
      </c>
      <c r="C73" s="19" t="s">
        <v>50</v>
      </c>
      <c r="D73" s="19" t="s">
        <v>207</v>
      </c>
      <c r="E73" s="3">
        <v>93</v>
      </c>
      <c r="F73" s="3">
        <v>95</v>
      </c>
      <c r="G73" s="17">
        <f t="shared" si="6"/>
        <v>94</v>
      </c>
      <c r="H73" s="3">
        <v>93</v>
      </c>
      <c r="I73" s="3">
        <v>93</v>
      </c>
      <c r="J73" s="17">
        <f t="shared" si="7"/>
        <v>93</v>
      </c>
      <c r="K73" s="3">
        <v>91</v>
      </c>
      <c r="L73" s="3">
        <v>93</v>
      </c>
      <c r="M73" s="17">
        <f t="shared" si="8"/>
        <v>92</v>
      </c>
      <c r="N73" s="15">
        <v>90</v>
      </c>
      <c r="O73" s="15">
        <v>90</v>
      </c>
      <c r="P73" s="17">
        <f t="shared" si="9"/>
        <v>90</v>
      </c>
      <c r="Q73" s="18">
        <f t="shared" si="10"/>
        <v>92</v>
      </c>
      <c r="R73" s="17" t="str">
        <f t="shared" si="11"/>
        <v>Xuất sắc</v>
      </c>
    </row>
    <row r="74" spans="1:18" s="41" customFormat="1" ht="15.75" customHeight="1" x14ac:dyDescent="0.2">
      <c r="A74" s="15">
        <v>11</v>
      </c>
      <c r="B74" s="15" t="s">
        <v>287</v>
      </c>
      <c r="C74" s="19" t="s">
        <v>59</v>
      </c>
      <c r="D74" s="19" t="s">
        <v>288</v>
      </c>
      <c r="E74" s="3">
        <v>90</v>
      </c>
      <c r="F74" s="3">
        <v>82</v>
      </c>
      <c r="G74" s="17">
        <f t="shared" si="6"/>
        <v>86</v>
      </c>
      <c r="H74" s="3">
        <v>81</v>
      </c>
      <c r="I74" s="3">
        <v>90</v>
      </c>
      <c r="J74" s="17">
        <f t="shared" si="7"/>
        <v>86</v>
      </c>
      <c r="K74" s="3">
        <v>91</v>
      </c>
      <c r="L74" s="3">
        <v>85</v>
      </c>
      <c r="M74" s="17">
        <f t="shared" si="8"/>
        <v>88</v>
      </c>
      <c r="N74" s="15">
        <v>90</v>
      </c>
      <c r="O74" s="15">
        <v>90</v>
      </c>
      <c r="P74" s="17">
        <f t="shared" si="9"/>
        <v>90</v>
      </c>
      <c r="Q74" s="18">
        <f t="shared" si="10"/>
        <v>88</v>
      </c>
      <c r="R74" s="17" t="str">
        <f t="shared" si="11"/>
        <v>Tốt</v>
      </c>
    </row>
    <row r="75" spans="1:18" s="41" customFormat="1" ht="15.75" customHeight="1" x14ac:dyDescent="0.2">
      <c r="A75" s="15">
        <v>12</v>
      </c>
      <c r="B75" s="15" t="s">
        <v>289</v>
      </c>
      <c r="C75" s="19" t="s">
        <v>290</v>
      </c>
      <c r="D75" s="19" t="s">
        <v>75</v>
      </c>
      <c r="E75" s="3">
        <v>64</v>
      </c>
      <c r="F75" s="3">
        <v>95</v>
      </c>
      <c r="G75" s="17">
        <f t="shared" si="6"/>
        <v>80</v>
      </c>
      <c r="H75" s="3">
        <v>90</v>
      </c>
      <c r="I75" s="3">
        <v>90</v>
      </c>
      <c r="J75" s="17">
        <f t="shared" si="7"/>
        <v>90</v>
      </c>
      <c r="K75" s="3">
        <v>91</v>
      </c>
      <c r="L75" s="3">
        <v>90</v>
      </c>
      <c r="M75" s="17">
        <f t="shared" si="8"/>
        <v>91</v>
      </c>
      <c r="N75" s="15">
        <v>90</v>
      </c>
      <c r="O75" s="15">
        <v>90</v>
      </c>
      <c r="P75" s="17">
        <f t="shared" si="9"/>
        <v>90</v>
      </c>
      <c r="Q75" s="18">
        <f t="shared" si="10"/>
        <v>88</v>
      </c>
      <c r="R75" s="17" t="str">
        <f t="shared" si="11"/>
        <v>Tốt</v>
      </c>
    </row>
    <row r="76" spans="1:18" s="41" customFormat="1" ht="15.75" customHeight="1" x14ac:dyDescent="0.2">
      <c r="A76" s="15">
        <v>13</v>
      </c>
      <c r="B76" s="15" t="s">
        <v>291</v>
      </c>
      <c r="C76" s="19" t="s">
        <v>292</v>
      </c>
      <c r="D76" s="19" t="s">
        <v>75</v>
      </c>
      <c r="E76" s="3">
        <v>92</v>
      </c>
      <c r="F76" s="3">
        <v>85</v>
      </c>
      <c r="G76" s="17">
        <f t="shared" si="6"/>
        <v>89</v>
      </c>
      <c r="H76" s="3">
        <v>88</v>
      </c>
      <c r="I76" s="3">
        <v>95</v>
      </c>
      <c r="J76" s="17">
        <f t="shared" si="7"/>
        <v>92</v>
      </c>
      <c r="K76" s="3">
        <v>93</v>
      </c>
      <c r="L76" s="3">
        <v>98</v>
      </c>
      <c r="M76" s="17">
        <f t="shared" si="8"/>
        <v>96</v>
      </c>
      <c r="N76" s="15">
        <v>85</v>
      </c>
      <c r="O76" s="15">
        <v>85</v>
      </c>
      <c r="P76" s="17">
        <f t="shared" si="9"/>
        <v>85</v>
      </c>
      <c r="Q76" s="18">
        <f t="shared" si="10"/>
        <v>91</v>
      </c>
      <c r="R76" s="17" t="str">
        <f t="shared" si="11"/>
        <v>Xuất sắc</v>
      </c>
    </row>
    <row r="77" spans="1:18" s="41" customFormat="1" ht="15.75" customHeight="1" x14ac:dyDescent="0.2">
      <c r="A77" s="15">
        <v>14</v>
      </c>
      <c r="B77" s="15" t="s">
        <v>293</v>
      </c>
      <c r="C77" s="19" t="s">
        <v>294</v>
      </c>
      <c r="D77" s="19" t="s">
        <v>75</v>
      </c>
      <c r="E77" s="3">
        <v>90</v>
      </c>
      <c r="F77" s="3">
        <v>90</v>
      </c>
      <c r="G77" s="17">
        <f t="shared" si="6"/>
        <v>90</v>
      </c>
      <c r="H77" s="3">
        <v>93</v>
      </c>
      <c r="I77" s="3">
        <v>95</v>
      </c>
      <c r="J77" s="17">
        <f t="shared" si="7"/>
        <v>94</v>
      </c>
      <c r="K77" s="3">
        <v>93</v>
      </c>
      <c r="L77" s="3">
        <v>98</v>
      </c>
      <c r="M77" s="17">
        <f t="shared" si="8"/>
        <v>96</v>
      </c>
      <c r="N77" s="15">
        <v>100</v>
      </c>
      <c r="O77" s="15">
        <v>100</v>
      </c>
      <c r="P77" s="17">
        <f t="shared" si="9"/>
        <v>100</v>
      </c>
      <c r="Q77" s="18">
        <f t="shared" si="10"/>
        <v>95</v>
      </c>
      <c r="R77" s="17" t="str">
        <f t="shared" si="11"/>
        <v>Xuất sắc</v>
      </c>
    </row>
    <row r="78" spans="1:18" s="41" customFormat="1" ht="15.75" customHeight="1" x14ac:dyDescent="0.2">
      <c r="A78" s="15">
        <v>15</v>
      </c>
      <c r="B78" s="15" t="s">
        <v>295</v>
      </c>
      <c r="C78" s="19" t="s">
        <v>296</v>
      </c>
      <c r="D78" s="19" t="s">
        <v>224</v>
      </c>
      <c r="E78" s="3">
        <v>85</v>
      </c>
      <c r="F78" s="3">
        <v>87</v>
      </c>
      <c r="G78" s="17">
        <f t="shared" si="6"/>
        <v>86</v>
      </c>
      <c r="H78" s="3">
        <v>84</v>
      </c>
      <c r="I78" s="3">
        <v>85</v>
      </c>
      <c r="J78" s="17">
        <f t="shared" si="7"/>
        <v>85</v>
      </c>
      <c r="K78" s="3">
        <v>83</v>
      </c>
      <c r="L78" s="3">
        <v>93</v>
      </c>
      <c r="M78" s="17">
        <f t="shared" si="8"/>
        <v>88</v>
      </c>
      <c r="N78" s="15">
        <v>90</v>
      </c>
      <c r="O78" s="15">
        <v>90</v>
      </c>
      <c r="P78" s="17">
        <f t="shared" si="9"/>
        <v>90</v>
      </c>
      <c r="Q78" s="18">
        <f t="shared" si="10"/>
        <v>87</v>
      </c>
      <c r="R78" s="17" t="str">
        <f t="shared" si="11"/>
        <v>Tốt</v>
      </c>
    </row>
    <row r="79" spans="1:18" s="41" customFormat="1" ht="15.75" customHeight="1" x14ac:dyDescent="0.2">
      <c r="A79" s="15">
        <v>16</v>
      </c>
      <c r="B79" s="15" t="s">
        <v>297</v>
      </c>
      <c r="C79" s="19" t="s">
        <v>298</v>
      </c>
      <c r="D79" s="19" t="s">
        <v>227</v>
      </c>
      <c r="E79" s="3">
        <v>82</v>
      </c>
      <c r="F79" s="3">
        <v>90</v>
      </c>
      <c r="G79" s="17">
        <f t="shared" si="6"/>
        <v>86</v>
      </c>
      <c r="H79" s="3">
        <v>64</v>
      </c>
      <c r="I79" s="3">
        <v>85</v>
      </c>
      <c r="J79" s="17">
        <f t="shared" si="7"/>
        <v>75</v>
      </c>
      <c r="K79" s="3">
        <v>90</v>
      </c>
      <c r="L79" s="3">
        <v>89</v>
      </c>
      <c r="M79" s="17">
        <f t="shared" si="8"/>
        <v>90</v>
      </c>
      <c r="N79" s="15">
        <v>85</v>
      </c>
      <c r="O79" s="15">
        <v>85</v>
      </c>
      <c r="P79" s="17">
        <f t="shared" si="9"/>
        <v>85</v>
      </c>
      <c r="Q79" s="18">
        <f t="shared" si="10"/>
        <v>84</v>
      </c>
      <c r="R79" s="17" t="str">
        <f t="shared" si="11"/>
        <v>Tốt</v>
      </c>
    </row>
    <row r="80" spans="1:18" s="41" customFormat="1" ht="15.75" customHeight="1" x14ac:dyDescent="0.2">
      <c r="A80" s="15">
        <v>17</v>
      </c>
      <c r="B80" s="15" t="s">
        <v>299</v>
      </c>
      <c r="C80" s="19" t="s">
        <v>300</v>
      </c>
      <c r="D80" s="19" t="s">
        <v>92</v>
      </c>
      <c r="E80" s="3">
        <v>93</v>
      </c>
      <c r="F80" s="3">
        <v>90</v>
      </c>
      <c r="G80" s="17">
        <f t="shared" si="6"/>
        <v>92</v>
      </c>
      <c r="H80" s="3">
        <v>90</v>
      </c>
      <c r="I80" s="3">
        <v>90</v>
      </c>
      <c r="J80" s="17">
        <f t="shared" si="7"/>
        <v>90</v>
      </c>
      <c r="K80" s="3">
        <v>91</v>
      </c>
      <c r="L80" s="3">
        <v>89</v>
      </c>
      <c r="M80" s="17">
        <f t="shared" si="8"/>
        <v>90</v>
      </c>
      <c r="N80" s="15">
        <v>90</v>
      </c>
      <c r="O80" s="15">
        <v>90</v>
      </c>
      <c r="P80" s="17">
        <f t="shared" si="9"/>
        <v>90</v>
      </c>
      <c r="Q80" s="18">
        <f t="shared" si="10"/>
        <v>91</v>
      </c>
      <c r="R80" s="17" t="str">
        <f t="shared" si="11"/>
        <v>Xuất sắc</v>
      </c>
    </row>
    <row r="81" spans="1:18" s="41" customFormat="1" ht="15.75" customHeight="1" x14ac:dyDescent="0.2">
      <c r="A81" s="15">
        <v>18</v>
      </c>
      <c r="B81" s="15" t="s">
        <v>301</v>
      </c>
      <c r="C81" s="19" t="s">
        <v>302</v>
      </c>
      <c r="D81" s="19" t="s">
        <v>232</v>
      </c>
      <c r="E81" s="3">
        <v>85</v>
      </c>
      <c r="F81" s="3">
        <v>85</v>
      </c>
      <c r="G81" s="17">
        <f t="shared" si="6"/>
        <v>85</v>
      </c>
      <c r="H81" s="3">
        <v>85</v>
      </c>
      <c r="I81" s="3">
        <v>85</v>
      </c>
      <c r="J81" s="17">
        <f t="shared" si="7"/>
        <v>85</v>
      </c>
      <c r="K81" s="3">
        <v>83</v>
      </c>
      <c r="L81" s="3">
        <v>85</v>
      </c>
      <c r="M81" s="17">
        <f t="shared" si="8"/>
        <v>84</v>
      </c>
      <c r="N81" s="15">
        <v>85</v>
      </c>
      <c r="O81" s="15">
        <v>85</v>
      </c>
      <c r="P81" s="17">
        <f t="shared" si="9"/>
        <v>85</v>
      </c>
      <c r="Q81" s="18">
        <f t="shared" si="10"/>
        <v>85</v>
      </c>
      <c r="R81" s="17" t="str">
        <f t="shared" si="11"/>
        <v>Tốt</v>
      </c>
    </row>
    <row r="82" spans="1:18" s="41" customFormat="1" ht="15.75" customHeight="1" x14ac:dyDescent="0.2">
      <c r="A82" s="15">
        <v>19</v>
      </c>
      <c r="B82" s="15" t="s">
        <v>303</v>
      </c>
      <c r="C82" s="19" t="s">
        <v>304</v>
      </c>
      <c r="D82" s="19" t="s">
        <v>99</v>
      </c>
      <c r="E82" s="3">
        <v>86</v>
      </c>
      <c r="F82" s="3">
        <v>80</v>
      </c>
      <c r="G82" s="17">
        <f t="shared" si="6"/>
        <v>83</v>
      </c>
      <c r="H82" s="3">
        <v>86</v>
      </c>
      <c r="I82" s="3">
        <v>85</v>
      </c>
      <c r="J82" s="17">
        <f t="shared" si="7"/>
        <v>86</v>
      </c>
      <c r="K82" s="3">
        <v>85</v>
      </c>
      <c r="L82" s="3">
        <v>89</v>
      </c>
      <c r="M82" s="17">
        <f t="shared" si="8"/>
        <v>87</v>
      </c>
      <c r="N82" s="15">
        <v>85</v>
      </c>
      <c r="O82" s="15">
        <v>85</v>
      </c>
      <c r="P82" s="17">
        <f t="shared" si="9"/>
        <v>85</v>
      </c>
      <c r="Q82" s="18">
        <f t="shared" si="10"/>
        <v>85</v>
      </c>
      <c r="R82" s="17" t="str">
        <f t="shared" si="11"/>
        <v>Tốt</v>
      </c>
    </row>
    <row r="83" spans="1:18" s="41" customFormat="1" ht="15.75" customHeight="1" x14ac:dyDescent="0.2">
      <c r="A83" s="15">
        <v>20</v>
      </c>
      <c r="B83" s="15" t="s">
        <v>305</v>
      </c>
      <c r="C83" s="19" t="s">
        <v>59</v>
      </c>
      <c r="D83" s="19" t="s">
        <v>99</v>
      </c>
      <c r="E83" s="3">
        <v>90</v>
      </c>
      <c r="F83" s="3">
        <v>85</v>
      </c>
      <c r="G83" s="17">
        <f t="shared" si="6"/>
        <v>88</v>
      </c>
      <c r="H83" s="3">
        <v>83</v>
      </c>
      <c r="I83" s="3">
        <v>85</v>
      </c>
      <c r="J83" s="17">
        <f t="shared" si="7"/>
        <v>84</v>
      </c>
      <c r="K83" s="3">
        <v>85</v>
      </c>
      <c r="L83" s="3">
        <v>89</v>
      </c>
      <c r="M83" s="17">
        <f t="shared" si="8"/>
        <v>87</v>
      </c>
      <c r="N83" s="15">
        <v>90</v>
      </c>
      <c r="O83" s="15">
        <v>90</v>
      </c>
      <c r="P83" s="17">
        <f t="shared" si="9"/>
        <v>90</v>
      </c>
      <c r="Q83" s="18">
        <f t="shared" si="10"/>
        <v>87</v>
      </c>
      <c r="R83" s="17" t="str">
        <f t="shared" si="11"/>
        <v>Tốt</v>
      </c>
    </row>
    <row r="84" spans="1:18" s="41" customFormat="1" ht="15.75" customHeight="1" x14ac:dyDescent="0.2">
      <c r="A84" s="15">
        <v>21</v>
      </c>
      <c r="B84" s="15" t="s">
        <v>306</v>
      </c>
      <c r="C84" s="19" t="s">
        <v>307</v>
      </c>
      <c r="D84" s="19" t="s">
        <v>237</v>
      </c>
      <c r="E84" s="3">
        <v>87</v>
      </c>
      <c r="F84" s="3">
        <v>82</v>
      </c>
      <c r="G84" s="17">
        <f t="shared" si="6"/>
        <v>85</v>
      </c>
      <c r="H84" s="3">
        <v>95</v>
      </c>
      <c r="I84" s="3">
        <v>93</v>
      </c>
      <c r="J84" s="17">
        <f t="shared" si="7"/>
        <v>94</v>
      </c>
      <c r="K84" s="3">
        <v>91</v>
      </c>
      <c r="L84" s="3">
        <v>95</v>
      </c>
      <c r="M84" s="17">
        <f t="shared" si="8"/>
        <v>93</v>
      </c>
      <c r="N84" s="15">
        <v>95</v>
      </c>
      <c r="O84" s="15">
        <v>95</v>
      </c>
      <c r="P84" s="17">
        <f t="shared" si="9"/>
        <v>95</v>
      </c>
      <c r="Q84" s="18">
        <f t="shared" si="10"/>
        <v>92</v>
      </c>
      <c r="R84" s="17" t="str">
        <f t="shared" si="11"/>
        <v>Xuất sắc</v>
      </c>
    </row>
    <row r="85" spans="1:18" s="41" customFormat="1" ht="15.75" customHeight="1" x14ac:dyDescent="0.2">
      <c r="A85" s="15">
        <v>22</v>
      </c>
      <c r="B85" s="15" t="s">
        <v>308</v>
      </c>
      <c r="C85" s="19" t="s">
        <v>309</v>
      </c>
      <c r="D85" s="19" t="s">
        <v>237</v>
      </c>
      <c r="E85" s="3">
        <v>74</v>
      </c>
      <c r="F85" s="3">
        <v>80</v>
      </c>
      <c r="G85" s="17">
        <f t="shared" si="6"/>
        <v>77</v>
      </c>
      <c r="H85" s="3">
        <v>79</v>
      </c>
      <c r="I85" s="3">
        <v>80</v>
      </c>
      <c r="J85" s="17">
        <f t="shared" si="7"/>
        <v>80</v>
      </c>
      <c r="K85" s="3">
        <v>83</v>
      </c>
      <c r="L85" s="3">
        <v>85</v>
      </c>
      <c r="M85" s="17">
        <f t="shared" si="8"/>
        <v>84</v>
      </c>
      <c r="N85" s="15">
        <v>85</v>
      </c>
      <c r="O85" s="15">
        <v>85</v>
      </c>
      <c r="P85" s="17">
        <f t="shared" si="9"/>
        <v>85</v>
      </c>
      <c r="Q85" s="18">
        <f t="shared" si="10"/>
        <v>82</v>
      </c>
      <c r="R85" s="17" t="str">
        <f t="shared" si="11"/>
        <v>Tốt</v>
      </c>
    </row>
    <row r="86" spans="1:18" s="41" customFormat="1" ht="15.75" customHeight="1" x14ac:dyDescent="0.2">
      <c r="A86" s="15">
        <v>23</v>
      </c>
      <c r="B86" s="15" t="s">
        <v>310</v>
      </c>
      <c r="C86" s="19" t="s">
        <v>311</v>
      </c>
      <c r="D86" s="19" t="s">
        <v>312</v>
      </c>
      <c r="E86" s="3">
        <v>85</v>
      </c>
      <c r="F86" s="3">
        <v>70</v>
      </c>
      <c r="G86" s="17">
        <f t="shared" si="6"/>
        <v>78</v>
      </c>
      <c r="H86" s="3">
        <v>59</v>
      </c>
      <c r="I86" s="3">
        <v>80</v>
      </c>
      <c r="J86" s="17">
        <f t="shared" si="7"/>
        <v>70</v>
      </c>
      <c r="K86" s="3">
        <v>85</v>
      </c>
      <c r="L86" s="3">
        <v>85</v>
      </c>
      <c r="M86" s="17">
        <f t="shared" si="8"/>
        <v>85</v>
      </c>
      <c r="N86" s="15">
        <v>80</v>
      </c>
      <c r="O86" s="15">
        <v>85</v>
      </c>
      <c r="P86" s="17">
        <f t="shared" si="9"/>
        <v>83</v>
      </c>
      <c r="Q86" s="18">
        <f t="shared" si="10"/>
        <v>79</v>
      </c>
      <c r="R86" s="17" t="str">
        <f t="shared" si="11"/>
        <v>Khá</v>
      </c>
    </row>
    <row r="87" spans="1:18" s="41" customFormat="1" ht="15.75" customHeight="1" x14ac:dyDescent="0.2">
      <c r="A87" s="15">
        <v>24</v>
      </c>
      <c r="B87" s="21" t="s">
        <v>313</v>
      </c>
      <c r="C87" s="22" t="s">
        <v>300</v>
      </c>
      <c r="D87" s="22" t="s">
        <v>314</v>
      </c>
      <c r="E87" s="3">
        <v>92</v>
      </c>
      <c r="F87" s="3">
        <v>80</v>
      </c>
      <c r="G87" s="17">
        <f t="shared" si="6"/>
        <v>86</v>
      </c>
      <c r="H87" s="3">
        <v>85</v>
      </c>
      <c r="I87" s="3">
        <v>92</v>
      </c>
      <c r="J87" s="17">
        <f t="shared" si="7"/>
        <v>89</v>
      </c>
      <c r="K87" s="3">
        <v>85</v>
      </c>
      <c r="L87" s="3">
        <v>89</v>
      </c>
      <c r="M87" s="17">
        <f t="shared" si="8"/>
        <v>87</v>
      </c>
      <c r="N87" s="21">
        <v>95</v>
      </c>
      <c r="O87" s="21">
        <v>95</v>
      </c>
      <c r="P87" s="17">
        <f t="shared" si="9"/>
        <v>95</v>
      </c>
      <c r="Q87" s="18">
        <f t="shared" si="10"/>
        <v>89</v>
      </c>
      <c r="R87" s="17" t="str">
        <f t="shared" si="11"/>
        <v>Tốt</v>
      </c>
    </row>
    <row r="88" spans="1:18" s="41" customFormat="1" ht="15.75" customHeight="1" x14ac:dyDescent="0.2">
      <c r="A88" s="15">
        <v>25</v>
      </c>
      <c r="B88" s="15" t="s">
        <v>315</v>
      </c>
      <c r="C88" s="19" t="s">
        <v>316</v>
      </c>
      <c r="D88" s="19" t="s">
        <v>254</v>
      </c>
      <c r="E88" s="3">
        <v>83</v>
      </c>
      <c r="F88" s="3">
        <v>88</v>
      </c>
      <c r="G88" s="17">
        <f t="shared" si="6"/>
        <v>86</v>
      </c>
      <c r="H88" s="3">
        <v>94</v>
      </c>
      <c r="I88" s="3">
        <v>93</v>
      </c>
      <c r="J88" s="17">
        <f t="shared" si="7"/>
        <v>94</v>
      </c>
      <c r="K88" s="3">
        <v>85</v>
      </c>
      <c r="L88" s="3">
        <v>89</v>
      </c>
      <c r="M88" s="17">
        <f t="shared" si="8"/>
        <v>87</v>
      </c>
      <c r="N88" s="15">
        <v>95</v>
      </c>
      <c r="O88" s="15">
        <v>95</v>
      </c>
      <c r="P88" s="17">
        <f t="shared" si="9"/>
        <v>95</v>
      </c>
      <c r="Q88" s="18">
        <f t="shared" si="10"/>
        <v>91</v>
      </c>
      <c r="R88" s="17" t="str">
        <f t="shared" si="11"/>
        <v>Xuất sắc</v>
      </c>
    </row>
    <row r="89" spans="1:18" s="41" customFormat="1" ht="15.75" customHeight="1" x14ac:dyDescent="0.2">
      <c r="A89" s="15">
        <v>26</v>
      </c>
      <c r="B89" s="15" t="s">
        <v>317</v>
      </c>
      <c r="C89" s="19" t="s">
        <v>318</v>
      </c>
      <c r="D89" s="19" t="s">
        <v>126</v>
      </c>
      <c r="E89" s="3">
        <v>80</v>
      </c>
      <c r="F89" s="3">
        <v>80</v>
      </c>
      <c r="G89" s="17">
        <f t="shared" si="6"/>
        <v>80</v>
      </c>
      <c r="H89" s="3">
        <v>75</v>
      </c>
      <c r="I89" s="3">
        <v>85</v>
      </c>
      <c r="J89" s="17">
        <f t="shared" si="7"/>
        <v>80</v>
      </c>
      <c r="K89" s="3">
        <v>80</v>
      </c>
      <c r="L89" s="3">
        <v>85</v>
      </c>
      <c r="M89" s="17">
        <f t="shared" si="8"/>
        <v>83</v>
      </c>
      <c r="N89" s="15">
        <v>80</v>
      </c>
      <c r="O89" s="15">
        <v>85</v>
      </c>
      <c r="P89" s="17">
        <f t="shared" si="9"/>
        <v>83</v>
      </c>
      <c r="Q89" s="18">
        <f t="shared" si="10"/>
        <v>82</v>
      </c>
      <c r="R89" s="17" t="str">
        <f t="shared" si="11"/>
        <v>Tốt</v>
      </c>
    </row>
    <row r="90" spans="1:18" s="41" customFormat="1" ht="15.75" customHeight="1" x14ac:dyDescent="0.2">
      <c r="A90" s="15">
        <v>27</v>
      </c>
      <c r="B90" s="15" t="s">
        <v>319</v>
      </c>
      <c r="C90" s="19" t="s">
        <v>320</v>
      </c>
      <c r="D90" s="19" t="s">
        <v>321</v>
      </c>
      <c r="E90" s="3">
        <v>91</v>
      </c>
      <c r="F90" s="3">
        <v>83</v>
      </c>
      <c r="G90" s="17">
        <f t="shared" si="6"/>
        <v>87</v>
      </c>
      <c r="H90" s="3">
        <v>70</v>
      </c>
      <c r="I90" s="3">
        <v>93</v>
      </c>
      <c r="J90" s="17">
        <f t="shared" si="7"/>
        <v>82</v>
      </c>
      <c r="K90" s="3">
        <v>91</v>
      </c>
      <c r="L90" s="3">
        <v>93</v>
      </c>
      <c r="M90" s="17">
        <f t="shared" si="8"/>
        <v>92</v>
      </c>
      <c r="N90" s="15">
        <v>95</v>
      </c>
      <c r="O90" s="15">
        <v>85</v>
      </c>
      <c r="P90" s="17">
        <f t="shared" si="9"/>
        <v>90</v>
      </c>
      <c r="Q90" s="18">
        <f t="shared" si="10"/>
        <v>88</v>
      </c>
      <c r="R90" s="17" t="str">
        <f t="shared" si="11"/>
        <v>Tốt</v>
      </c>
    </row>
    <row r="91" spans="1:18" s="41" customFormat="1" ht="15.75" customHeight="1" x14ac:dyDescent="0.2">
      <c r="A91" s="15">
        <v>28</v>
      </c>
      <c r="B91" s="15" t="s">
        <v>322</v>
      </c>
      <c r="C91" s="19" t="s">
        <v>59</v>
      </c>
      <c r="D91" s="19" t="s">
        <v>323</v>
      </c>
      <c r="E91" s="3">
        <v>85</v>
      </c>
      <c r="F91" s="3">
        <v>85</v>
      </c>
      <c r="G91" s="17">
        <f t="shared" si="6"/>
        <v>85</v>
      </c>
      <c r="H91" s="3">
        <v>85</v>
      </c>
      <c r="I91" s="3">
        <v>90</v>
      </c>
      <c r="J91" s="17">
        <f t="shared" si="7"/>
        <v>88</v>
      </c>
      <c r="K91" s="3">
        <v>91</v>
      </c>
      <c r="L91" s="3">
        <v>93</v>
      </c>
      <c r="M91" s="17">
        <f t="shared" si="8"/>
        <v>92</v>
      </c>
      <c r="N91" s="15">
        <v>85</v>
      </c>
      <c r="O91" s="15">
        <v>95</v>
      </c>
      <c r="P91" s="17">
        <f t="shared" si="9"/>
        <v>90</v>
      </c>
      <c r="Q91" s="18">
        <f t="shared" si="10"/>
        <v>89</v>
      </c>
      <c r="R91" s="17" t="str">
        <f t="shared" si="11"/>
        <v>Tốt</v>
      </c>
    </row>
    <row r="92" spans="1:18" s="41" customFormat="1" ht="15.75" customHeight="1" x14ac:dyDescent="0.2">
      <c r="A92" s="15">
        <v>29</v>
      </c>
      <c r="B92" s="15" t="s">
        <v>324</v>
      </c>
      <c r="C92" s="19" t="s">
        <v>325</v>
      </c>
      <c r="D92" s="19" t="s">
        <v>326</v>
      </c>
      <c r="E92" s="3">
        <v>86</v>
      </c>
      <c r="F92" s="3">
        <v>70</v>
      </c>
      <c r="G92" s="17">
        <f t="shared" si="6"/>
        <v>78</v>
      </c>
      <c r="H92" s="3">
        <v>75</v>
      </c>
      <c r="I92" s="3">
        <v>80</v>
      </c>
      <c r="J92" s="17">
        <f t="shared" si="7"/>
        <v>78</v>
      </c>
      <c r="K92" s="3">
        <v>81</v>
      </c>
      <c r="L92" s="3">
        <v>85</v>
      </c>
      <c r="M92" s="17">
        <f t="shared" si="8"/>
        <v>83</v>
      </c>
      <c r="N92" s="15">
        <v>80</v>
      </c>
      <c r="O92" s="15">
        <v>85</v>
      </c>
      <c r="P92" s="17">
        <f t="shared" si="9"/>
        <v>83</v>
      </c>
      <c r="Q92" s="18">
        <f t="shared" si="10"/>
        <v>81</v>
      </c>
      <c r="R92" s="17" t="str">
        <f t="shared" si="11"/>
        <v>Tốt</v>
      </c>
    </row>
    <row r="93" spans="1:18" s="48" customFormat="1" ht="15.75" customHeight="1" x14ac:dyDescent="0.2">
      <c r="R93" s="59"/>
    </row>
    <row r="94" spans="1:18" s="41" customFormat="1" ht="15.75" customHeight="1" x14ac:dyDescent="0.2">
      <c r="A94" s="241" t="s">
        <v>439</v>
      </c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</row>
    <row r="95" spans="1:18" s="41" customFormat="1" ht="15.75" customHeight="1" x14ac:dyDescent="0.2">
      <c r="A95" s="227" t="s">
        <v>4</v>
      </c>
      <c r="B95" s="227" t="s">
        <v>5</v>
      </c>
      <c r="C95" s="227" t="s">
        <v>6</v>
      </c>
      <c r="D95" s="228" t="s">
        <v>7</v>
      </c>
      <c r="E95" s="231" t="s">
        <v>8</v>
      </c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</row>
    <row r="96" spans="1:18" s="41" customFormat="1" ht="15.75" customHeight="1" x14ac:dyDescent="0.2">
      <c r="A96" s="227"/>
      <c r="B96" s="227"/>
      <c r="C96" s="227"/>
      <c r="D96" s="229"/>
      <c r="E96" s="232" t="s">
        <v>9</v>
      </c>
      <c r="F96" s="233"/>
      <c r="G96" s="234"/>
      <c r="H96" s="232" t="s">
        <v>10</v>
      </c>
      <c r="I96" s="233"/>
      <c r="J96" s="234"/>
      <c r="K96" s="232" t="s">
        <v>11</v>
      </c>
      <c r="L96" s="233"/>
      <c r="M96" s="234"/>
      <c r="N96" s="232" t="s">
        <v>12</v>
      </c>
      <c r="O96" s="233"/>
      <c r="P96" s="234"/>
      <c r="Q96" s="235" t="s">
        <v>13</v>
      </c>
      <c r="R96" s="237" t="s">
        <v>14</v>
      </c>
    </row>
    <row r="97" spans="1:18" s="41" customFormat="1" ht="15.75" customHeight="1" x14ac:dyDescent="0.2">
      <c r="A97" s="228"/>
      <c r="B97" s="228"/>
      <c r="C97" s="228"/>
      <c r="D97" s="229"/>
      <c r="E97" s="43" t="s">
        <v>15</v>
      </c>
      <c r="F97" s="43" t="s">
        <v>16</v>
      </c>
      <c r="G97" s="43" t="s">
        <v>17</v>
      </c>
      <c r="H97" s="43" t="s">
        <v>18</v>
      </c>
      <c r="I97" s="43" t="s">
        <v>19</v>
      </c>
      <c r="J97" s="43" t="s">
        <v>17</v>
      </c>
      <c r="K97" s="43" t="s">
        <v>20</v>
      </c>
      <c r="L97" s="43" t="s">
        <v>21</v>
      </c>
      <c r="M97" s="43" t="s">
        <v>17</v>
      </c>
      <c r="N97" s="43" t="s">
        <v>22</v>
      </c>
      <c r="O97" s="43" t="s">
        <v>23</v>
      </c>
      <c r="P97" s="43" t="s">
        <v>17</v>
      </c>
      <c r="Q97" s="236"/>
      <c r="R97" s="242"/>
    </row>
    <row r="98" spans="1:18" s="41" customFormat="1" ht="15.75" customHeight="1" x14ac:dyDescent="0.2">
      <c r="A98" s="15">
        <v>1</v>
      </c>
      <c r="B98" s="49" t="s">
        <v>328</v>
      </c>
      <c r="C98" s="49" t="s">
        <v>329</v>
      </c>
      <c r="D98" s="49" t="s">
        <v>330</v>
      </c>
      <c r="E98" s="3">
        <v>80</v>
      </c>
      <c r="F98" s="3">
        <v>80</v>
      </c>
      <c r="G98" s="17">
        <f>ROUND((E98+F98)/2,0)</f>
        <v>80</v>
      </c>
      <c r="H98" s="3">
        <v>64</v>
      </c>
      <c r="I98" s="3">
        <v>62</v>
      </c>
      <c r="J98" s="17">
        <f>ROUND((H98+I98)/2,0)</f>
        <v>63</v>
      </c>
      <c r="K98" s="3">
        <v>75</v>
      </c>
      <c r="L98" s="3">
        <v>70</v>
      </c>
      <c r="M98" s="17">
        <f>ROUND((K98+L98)/2,0)</f>
        <v>73</v>
      </c>
      <c r="N98" s="3">
        <v>70</v>
      </c>
      <c r="O98" s="50">
        <v>78</v>
      </c>
      <c r="P98" s="17">
        <f>ROUND((N98+O98)/2,0)</f>
        <v>74</v>
      </c>
      <c r="Q98" s="18">
        <f>ROUND((G98+J98+M98+P98)/4,0)</f>
        <v>73</v>
      </c>
      <c r="R98" s="17" t="str">
        <f>IF(Q98&gt;=90,"Xuất sắc",IF(Q98&gt;=80,"Tốt",IF(Q98&gt;=65,"Khá",IF(Q98&gt;=50,"TB",IF(Q98&gt;=30,"Yếu","Kém")))))</f>
        <v>Khá</v>
      </c>
    </row>
    <row r="99" spans="1:18" s="41" customFormat="1" ht="15.75" customHeight="1" x14ac:dyDescent="0.2">
      <c r="A99" s="15">
        <v>2</v>
      </c>
      <c r="B99" s="49" t="s">
        <v>331</v>
      </c>
      <c r="C99" s="49" t="s">
        <v>332</v>
      </c>
      <c r="D99" s="49" t="s">
        <v>26</v>
      </c>
      <c r="E99" s="3">
        <v>85</v>
      </c>
      <c r="F99" s="3">
        <v>85</v>
      </c>
      <c r="G99" s="17">
        <f t="shared" ref="G99:G153" si="12">ROUND((E99+F99)/2,0)</f>
        <v>85</v>
      </c>
      <c r="H99" s="3">
        <v>85</v>
      </c>
      <c r="I99" s="3">
        <v>72</v>
      </c>
      <c r="J99" s="17">
        <f t="shared" ref="J99:J153" si="13">ROUND((H99+I99)/2,0)</f>
        <v>79</v>
      </c>
      <c r="K99" s="3">
        <v>78</v>
      </c>
      <c r="L99" s="3">
        <v>74</v>
      </c>
      <c r="M99" s="17">
        <f t="shared" ref="M99:M126" si="14">ROUND((K99+L99)/2,0)</f>
        <v>76</v>
      </c>
      <c r="N99" s="3">
        <v>64</v>
      </c>
      <c r="O99" s="50">
        <v>64</v>
      </c>
      <c r="P99" s="17">
        <f t="shared" ref="P99:P153" si="15">ROUND((N99+O99)/2,0)</f>
        <v>64</v>
      </c>
      <c r="Q99" s="18">
        <f t="shared" ref="Q99:Q153" si="16">ROUND((G99+J99+M99+P99)/4,0)</f>
        <v>76</v>
      </c>
      <c r="R99" s="17" t="str">
        <f t="shared" ref="R99:R153" si="17">IF(Q99&gt;=90,"Xuất sắc",IF(Q99&gt;=80,"Tốt",IF(Q99&gt;=65,"Khá",IF(Q99&gt;=50,"TB",IF(Q99&gt;=30,"Yếu","Kém")))))</f>
        <v>Khá</v>
      </c>
    </row>
    <row r="100" spans="1:18" s="41" customFormat="1" ht="15.75" customHeight="1" x14ac:dyDescent="0.2">
      <c r="A100" s="15">
        <v>3</v>
      </c>
      <c r="B100" s="49" t="s">
        <v>333</v>
      </c>
      <c r="C100" s="49" t="s">
        <v>334</v>
      </c>
      <c r="D100" s="49" t="s">
        <v>26</v>
      </c>
      <c r="E100" s="3">
        <v>85</v>
      </c>
      <c r="F100" s="3">
        <v>85</v>
      </c>
      <c r="G100" s="17">
        <f t="shared" si="12"/>
        <v>85</v>
      </c>
      <c r="H100" s="3">
        <v>85</v>
      </c>
      <c r="I100" s="3">
        <v>75</v>
      </c>
      <c r="J100" s="17">
        <f t="shared" si="13"/>
        <v>80</v>
      </c>
      <c r="K100" s="3">
        <v>78</v>
      </c>
      <c r="L100" s="3">
        <v>65</v>
      </c>
      <c r="M100" s="17">
        <f t="shared" si="14"/>
        <v>72</v>
      </c>
      <c r="N100" s="3">
        <v>75</v>
      </c>
      <c r="O100" s="50">
        <v>78</v>
      </c>
      <c r="P100" s="17">
        <f t="shared" si="15"/>
        <v>77</v>
      </c>
      <c r="Q100" s="18">
        <f t="shared" si="16"/>
        <v>79</v>
      </c>
      <c r="R100" s="17" t="str">
        <f t="shared" si="17"/>
        <v>Khá</v>
      </c>
    </row>
    <row r="101" spans="1:18" s="41" customFormat="1" ht="15.75" customHeight="1" x14ac:dyDescent="0.2">
      <c r="A101" s="15">
        <v>4</v>
      </c>
      <c r="B101" s="49" t="s">
        <v>335</v>
      </c>
      <c r="C101" s="49" t="s">
        <v>336</v>
      </c>
      <c r="D101" s="49" t="s">
        <v>26</v>
      </c>
      <c r="E101" s="3">
        <v>64</v>
      </c>
      <c r="F101" s="3">
        <v>70</v>
      </c>
      <c r="G101" s="17">
        <f t="shared" si="12"/>
        <v>67</v>
      </c>
      <c r="H101" s="3">
        <v>77</v>
      </c>
      <c r="I101" s="3">
        <v>62</v>
      </c>
      <c r="J101" s="17">
        <f t="shared" si="13"/>
        <v>70</v>
      </c>
      <c r="K101" s="3">
        <v>80</v>
      </c>
      <c r="L101" s="3">
        <v>64</v>
      </c>
      <c r="M101" s="17">
        <f t="shared" si="14"/>
        <v>72</v>
      </c>
      <c r="N101" s="3">
        <v>75</v>
      </c>
      <c r="O101" s="50">
        <v>78</v>
      </c>
      <c r="P101" s="17">
        <f t="shared" si="15"/>
        <v>77</v>
      </c>
      <c r="Q101" s="18">
        <f t="shared" si="16"/>
        <v>72</v>
      </c>
      <c r="R101" s="17" t="str">
        <f t="shared" si="17"/>
        <v>Khá</v>
      </c>
    </row>
    <row r="102" spans="1:18" s="41" customFormat="1" ht="15.75" customHeight="1" x14ac:dyDescent="0.2">
      <c r="A102" s="15">
        <v>5</v>
      </c>
      <c r="B102" s="49" t="s">
        <v>337</v>
      </c>
      <c r="C102" s="49" t="s">
        <v>25</v>
      </c>
      <c r="D102" s="49" t="s">
        <v>26</v>
      </c>
      <c r="E102" s="3">
        <v>87</v>
      </c>
      <c r="F102" s="3">
        <v>75</v>
      </c>
      <c r="G102" s="17">
        <f t="shared" si="12"/>
        <v>81</v>
      </c>
      <c r="H102" s="3">
        <v>75</v>
      </c>
      <c r="I102" s="3">
        <v>63</v>
      </c>
      <c r="J102" s="17">
        <f t="shared" si="13"/>
        <v>69</v>
      </c>
      <c r="K102" s="3">
        <v>70</v>
      </c>
      <c r="L102" s="3">
        <v>64</v>
      </c>
      <c r="M102" s="17">
        <f t="shared" si="14"/>
        <v>67</v>
      </c>
      <c r="N102" s="3">
        <v>75</v>
      </c>
      <c r="O102" s="50">
        <v>78</v>
      </c>
      <c r="P102" s="17">
        <f t="shared" si="15"/>
        <v>77</v>
      </c>
      <c r="Q102" s="18">
        <f t="shared" si="16"/>
        <v>74</v>
      </c>
      <c r="R102" s="17" t="str">
        <f t="shared" si="17"/>
        <v>Khá</v>
      </c>
    </row>
    <row r="103" spans="1:18" s="41" customFormat="1" ht="15.75" customHeight="1" x14ac:dyDescent="0.2">
      <c r="A103" s="15">
        <v>6</v>
      </c>
      <c r="B103" s="49" t="s">
        <v>338</v>
      </c>
      <c r="C103" s="49" t="s">
        <v>339</v>
      </c>
      <c r="D103" s="49" t="s">
        <v>171</v>
      </c>
      <c r="E103" s="3">
        <v>85</v>
      </c>
      <c r="F103" s="3">
        <v>85</v>
      </c>
      <c r="G103" s="17">
        <f t="shared" si="12"/>
        <v>85</v>
      </c>
      <c r="H103" s="3">
        <v>60</v>
      </c>
      <c r="I103" s="3">
        <v>79</v>
      </c>
      <c r="J103" s="17">
        <f t="shared" si="13"/>
        <v>70</v>
      </c>
      <c r="K103" s="3">
        <v>88</v>
      </c>
      <c r="L103" s="3">
        <v>85</v>
      </c>
      <c r="M103" s="17">
        <f t="shared" si="14"/>
        <v>87</v>
      </c>
      <c r="N103" s="3">
        <v>85</v>
      </c>
      <c r="O103" s="50">
        <v>88</v>
      </c>
      <c r="P103" s="17">
        <f t="shared" si="15"/>
        <v>87</v>
      </c>
      <c r="Q103" s="18">
        <f t="shared" si="16"/>
        <v>82</v>
      </c>
      <c r="R103" s="17" t="str">
        <f t="shared" si="17"/>
        <v>Tốt</v>
      </c>
    </row>
    <row r="104" spans="1:18" s="41" customFormat="1" ht="15.75" customHeight="1" x14ac:dyDescent="0.2">
      <c r="A104" s="15">
        <v>7</v>
      </c>
      <c r="B104" s="49" t="s">
        <v>340</v>
      </c>
      <c r="C104" s="49" t="s">
        <v>341</v>
      </c>
      <c r="D104" s="49" t="s">
        <v>269</v>
      </c>
      <c r="E104" s="3">
        <v>89</v>
      </c>
      <c r="F104" s="3">
        <v>80</v>
      </c>
      <c r="G104" s="17">
        <f t="shared" si="12"/>
        <v>85</v>
      </c>
      <c r="H104" s="3">
        <v>75</v>
      </c>
      <c r="I104" s="3">
        <v>80</v>
      </c>
      <c r="J104" s="17">
        <f t="shared" si="13"/>
        <v>78</v>
      </c>
      <c r="K104" s="3">
        <v>80</v>
      </c>
      <c r="L104" s="3">
        <v>80</v>
      </c>
      <c r="M104" s="17">
        <f t="shared" si="14"/>
        <v>80</v>
      </c>
      <c r="N104" s="3">
        <v>82</v>
      </c>
      <c r="O104" s="50">
        <v>86</v>
      </c>
      <c r="P104" s="17">
        <f t="shared" si="15"/>
        <v>84</v>
      </c>
      <c r="Q104" s="18">
        <f t="shared" si="16"/>
        <v>82</v>
      </c>
      <c r="R104" s="17" t="str">
        <f t="shared" si="17"/>
        <v>Tốt</v>
      </c>
    </row>
    <row r="105" spans="1:18" s="41" customFormat="1" ht="15.75" customHeight="1" x14ac:dyDescent="0.2">
      <c r="A105" s="15">
        <v>8</v>
      </c>
      <c r="B105" s="49" t="s">
        <v>342</v>
      </c>
      <c r="C105" s="49" t="s">
        <v>343</v>
      </c>
      <c r="D105" s="49" t="s">
        <v>174</v>
      </c>
      <c r="E105" s="3">
        <v>85</v>
      </c>
      <c r="F105" s="3">
        <v>85</v>
      </c>
      <c r="G105" s="17">
        <f t="shared" si="12"/>
        <v>85</v>
      </c>
      <c r="H105" s="3">
        <v>85</v>
      </c>
      <c r="I105" s="3">
        <v>72</v>
      </c>
      <c r="J105" s="17">
        <f t="shared" si="13"/>
        <v>79</v>
      </c>
      <c r="K105" s="3">
        <v>83</v>
      </c>
      <c r="L105" s="3">
        <v>64</v>
      </c>
      <c r="M105" s="17">
        <f t="shared" si="14"/>
        <v>74</v>
      </c>
      <c r="N105" s="3">
        <v>70</v>
      </c>
      <c r="O105" s="50">
        <v>75</v>
      </c>
      <c r="P105" s="17">
        <f t="shared" si="15"/>
        <v>73</v>
      </c>
      <c r="Q105" s="18">
        <f t="shared" si="16"/>
        <v>78</v>
      </c>
      <c r="R105" s="17" t="str">
        <f t="shared" si="17"/>
        <v>Khá</v>
      </c>
    </row>
    <row r="106" spans="1:18" s="41" customFormat="1" ht="15.75" customHeight="1" x14ac:dyDescent="0.2">
      <c r="A106" s="15">
        <v>9</v>
      </c>
      <c r="B106" s="49" t="s">
        <v>344</v>
      </c>
      <c r="C106" s="49" t="s">
        <v>148</v>
      </c>
      <c r="D106" s="49" t="s">
        <v>174</v>
      </c>
      <c r="E106" s="3">
        <v>85</v>
      </c>
      <c r="F106" s="3">
        <v>85</v>
      </c>
      <c r="G106" s="17">
        <f t="shared" si="12"/>
        <v>85</v>
      </c>
      <c r="H106" s="3">
        <v>85</v>
      </c>
      <c r="I106" s="3">
        <v>80</v>
      </c>
      <c r="J106" s="17">
        <f t="shared" si="13"/>
        <v>83</v>
      </c>
      <c r="K106" s="3">
        <v>83</v>
      </c>
      <c r="L106" s="3">
        <v>80</v>
      </c>
      <c r="M106" s="17">
        <f t="shared" si="14"/>
        <v>82</v>
      </c>
      <c r="N106" s="3">
        <v>85</v>
      </c>
      <c r="O106" s="50">
        <v>88</v>
      </c>
      <c r="P106" s="17">
        <f t="shared" si="15"/>
        <v>87</v>
      </c>
      <c r="Q106" s="18">
        <f t="shared" si="16"/>
        <v>84</v>
      </c>
      <c r="R106" s="17" t="str">
        <f t="shared" si="17"/>
        <v>Tốt</v>
      </c>
    </row>
    <row r="107" spans="1:18" s="41" customFormat="1" ht="15.75" customHeight="1" x14ac:dyDescent="0.2">
      <c r="A107" s="15">
        <v>10</v>
      </c>
      <c r="B107" s="49" t="s">
        <v>345</v>
      </c>
      <c r="C107" s="49" t="s">
        <v>148</v>
      </c>
      <c r="D107" s="49" t="s">
        <v>174</v>
      </c>
      <c r="E107" s="3">
        <v>80</v>
      </c>
      <c r="F107" s="3">
        <v>85</v>
      </c>
      <c r="G107" s="17">
        <f t="shared" si="12"/>
        <v>83</v>
      </c>
      <c r="H107" s="3">
        <v>85</v>
      </c>
      <c r="I107" s="3">
        <v>78</v>
      </c>
      <c r="J107" s="17">
        <f t="shared" si="13"/>
        <v>82</v>
      </c>
      <c r="K107" s="3">
        <v>84</v>
      </c>
      <c r="L107" s="3">
        <v>84</v>
      </c>
      <c r="M107" s="17">
        <f t="shared" si="14"/>
        <v>84</v>
      </c>
      <c r="N107" s="3">
        <v>80</v>
      </c>
      <c r="O107" s="50">
        <v>93</v>
      </c>
      <c r="P107" s="17">
        <f t="shared" si="15"/>
        <v>87</v>
      </c>
      <c r="Q107" s="18">
        <f t="shared" si="16"/>
        <v>84</v>
      </c>
      <c r="R107" s="17" t="str">
        <f t="shared" si="17"/>
        <v>Tốt</v>
      </c>
    </row>
    <row r="108" spans="1:18" s="41" customFormat="1" ht="15.75" customHeight="1" x14ac:dyDescent="0.2">
      <c r="A108" s="15">
        <v>11</v>
      </c>
      <c r="B108" s="49" t="s">
        <v>346</v>
      </c>
      <c r="C108" s="49" t="s">
        <v>347</v>
      </c>
      <c r="D108" s="49" t="s">
        <v>174</v>
      </c>
      <c r="E108" s="3">
        <v>80</v>
      </c>
      <c r="F108" s="3">
        <v>85</v>
      </c>
      <c r="G108" s="17">
        <f t="shared" si="12"/>
        <v>83</v>
      </c>
      <c r="H108" s="3">
        <v>85</v>
      </c>
      <c r="I108" s="3">
        <v>72</v>
      </c>
      <c r="J108" s="17">
        <f t="shared" si="13"/>
        <v>79</v>
      </c>
      <c r="K108" s="3">
        <v>90</v>
      </c>
      <c r="L108" s="3">
        <v>85</v>
      </c>
      <c r="M108" s="17">
        <f t="shared" si="14"/>
        <v>88</v>
      </c>
      <c r="N108" s="3">
        <v>80</v>
      </c>
      <c r="O108" s="50">
        <v>85</v>
      </c>
      <c r="P108" s="17">
        <f t="shared" si="15"/>
        <v>83</v>
      </c>
      <c r="Q108" s="18">
        <f t="shared" si="16"/>
        <v>83</v>
      </c>
      <c r="R108" s="17" t="str">
        <f t="shared" si="17"/>
        <v>Tốt</v>
      </c>
    </row>
    <row r="109" spans="1:18" s="41" customFormat="1" ht="15.75" customHeight="1" x14ac:dyDescent="0.2">
      <c r="A109" s="15">
        <v>12</v>
      </c>
      <c r="B109" s="49" t="s">
        <v>348</v>
      </c>
      <c r="C109" s="49" t="s">
        <v>349</v>
      </c>
      <c r="D109" s="49" t="s">
        <v>174</v>
      </c>
      <c r="E109" s="3">
        <v>80</v>
      </c>
      <c r="F109" s="3">
        <v>85</v>
      </c>
      <c r="G109" s="17">
        <f t="shared" si="12"/>
        <v>83</v>
      </c>
      <c r="H109" s="3">
        <v>85</v>
      </c>
      <c r="I109" s="3">
        <v>78</v>
      </c>
      <c r="J109" s="17">
        <f t="shared" si="13"/>
        <v>82</v>
      </c>
      <c r="K109" s="3">
        <v>83</v>
      </c>
      <c r="L109" s="3">
        <v>80</v>
      </c>
      <c r="M109" s="17">
        <f t="shared" si="14"/>
        <v>82</v>
      </c>
      <c r="N109" s="3">
        <v>78</v>
      </c>
      <c r="O109" s="50">
        <v>79</v>
      </c>
      <c r="P109" s="17">
        <f t="shared" si="15"/>
        <v>79</v>
      </c>
      <c r="Q109" s="18">
        <f t="shared" si="16"/>
        <v>82</v>
      </c>
      <c r="R109" s="17" t="str">
        <f t="shared" si="17"/>
        <v>Tốt</v>
      </c>
    </row>
    <row r="110" spans="1:18" s="41" customFormat="1" ht="15.75" customHeight="1" x14ac:dyDescent="0.2">
      <c r="A110" s="15">
        <v>13</v>
      </c>
      <c r="B110" s="49" t="s">
        <v>350</v>
      </c>
      <c r="C110" s="49" t="s">
        <v>59</v>
      </c>
      <c r="D110" s="49" t="s">
        <v>174</v>
      </c>
      <c r="E110" s="3">
        <v>89</v>
      </c>
      <c r="F110" s="3">
        <v>80</v>
      </c>
      <c r="G110" s="17">
        <f t="shared" si="12"/>
        <v>85</v>
      </c>
      <c r="H110" s="3">
        <v>80</v>
      </c>
      <c r="I110" s="3">
        <v>79</v>
      </c>
      <c r="J110" s="17">
        <f t="shared" si="13"/>
        <v>80</v>
      </c>
      <c r="K110" s="3">
        <v>85</v>
      </c>
      <c r="L110" s="3">
        <v>87</v>
      </c>
      <c r="M110" s="17">
        <f t="shared" si="14"/>
        <v>86</v>
      </c>
      <c r="N110" s="3">
        <v>82</v>
      </c>
      <c r="O110" s="50">
        <v>86</v>
      </c>
      <c r="P110" s="17">
        <f t="shared" si="15"/>
        <v>84</v>
      </c>
      <c r="Q110" s="18">
        <f t="shared" si="16"/>
        <v>84</v>
      </c>
      <c r="R110" s="17" t="str">
        <f t="shared" si="17"/>
        <v>Tốt</v>
      </c>
    </row>
    <row r="111" spans="1:18" s="41" customFormat="1" ht="15.75" customHeight="1" x14ac:dyDescent="0.2">
      <c r="A111" s="15">
        <v>14</v>
      </c>
      <c r="B111" s="49" t="s">
        <v>351</v>
      </c>
      <c r="C111" s="49" t="s">
        <v>352</v>
      </c>
      <c r="D111" s="49" t="s">
        <v>174</v>
      </c>
      <c r="E111" s="3">
        <v>91</v>
      </c>
      <c r="F111" s="3">
        <v>80</v>
      </c>
      <c r="G111" s="17">
        <f t="shared" si="12"/>
        <v>86</v>
      </c>
      <c r="H111" s="3">
        <v>83</v>
      </c>
      <c r="I111" s="3">
        <v>80</v>
      </c>
      <c r="J111" s="17">
        <f t="shared" si="13"/>
        <v>82</v>
      </c>
      <c r="K111" s="3">
        <v>89</v>
      </c>
      <c r="L111" s="3">
        <v>85</v>
      </c>
      <c r="M111" s="17">
        <f t="shared" si="14"/>
        <v>87</v>
      </c>
      <c r="N111" s="3">
        <v>80</v>
      </c>
      <c r="O111" s="50">
        <v>85</v>
      </c>
      <c r="P111" s="17">
        <f t="shared" si="15"/>
        <v>83</v>
      </c>
      <c r="Q111" s="18">
        <f t="shared" si="16"/>
        <v>85</v>
      </c>
      <c r="R111" s="17" t="str">
        <f t="shared" si="17"/>
        <v>Tốt</v>
      </c>
    </row>
    <row r="112" spans="1:18" s="41" customFormat="1" ht="15.75" customHeight="1" x14ac:dyDescent="0.2">
      <c r="A112" s="15">
        <v>15</v>
      </c>
      <c r="B112" s="49" t="s">
        <v>353</v>
      </c>
      <c r="C112" s="49" t="s">
        <v>354</v>
      </c>
      <c r="D112" s="49" t="s">
        <v>182</v>
      </c>
      <c r="E112" s="3">
        <v>87</v>
      </c>
      <c r="F112" s="3">
        <v>75</v>
      </c>
      <c r="G112" s="17">
        <f t="shared" si="12"/>
        <v>81</v>
      </c>
      <c r="H112" s="3">
        <v>90</v>
      </c>
      <c r="I112" s="3">
        <v>83</v>
      </c>
      <c r="J112" s="17">
        <f t="shared" si="13"/>
        <v>87</v>
      </c>
      <c r="K112" s="3">
        <v>95</v>
      </c>
      <c r="L112" s="3">
        <v>93</v>
      </c>
      <c r="M112" s="17">
        <f t="shared" si="14"/>
        <v>94</v>
      </c>
      <c r="N112" s="3">
        <v>90</v>
      </c>
      <c r="O112" s="50">
        <v>93</v>
      </c>
      <c r="P112" s="17">
        <f t="shared" si="15"/>
        <v>92</v>
      </c>
      <c r="Q112" s="18">
        <f t="shared" si="16"/>
        <v>89</v>
      </c>
      <c r="R112" s="17" t="str">
        <f t="shared" si="17"/>
        <v>Tốt</v>
      </c>
    </row>
    <row r="113" spans="1:18" s="41" customFormat="1" ht="15.75" customHeight="1" x14ac:dyDescent="0.2">
      <c r="A113" s="15">
        <v>16</v>
      </c>
      <c r="B113" s="49" t="s">
        <v>355</v>
      </c>
      <c r="C113" s="49" t="s">
        <v>34</v>
      </c>
      <c r="D113" s="49" t="s">
        <v>182</v>
      </c>
      <c r="E113" s="3">
        <v>90</v>
      </c>
      <c r="F113" s="3">
        <v>75</v>
      </c>
      <c r="G113" s="17">
        <f t="shared" si="12"/>
        <v>83</v>
      </c>
      <c r="H113" s="3">
        <v>87</v>
      </c>
      <c r="I113" s="3">
        <v>82</v>
      </c>
      <c r="J113" s="17">
        <f t="shared" si="13"/>
        <v>85</v>
      </c>
      <c r="K113" s="3">
        <v>88</v>
      </c>
      <c r="L113" s="3">
        <v>95</v>
      </c>
      <c r="M113" s="17">
        <f t="shared" si="14"/>
        <v>92</v>
      </c>
      <c r="N113" s="3">
        <v>90</v>
      </c>
      <c r="O113" s="50">
        <v>92</v>
      </c>
      <c r="P113" s="17">
        <f t="shared" si="15"/>
        <v>91</v>
      </c>
      <c r="Q113" s="18">
        <f t="shared" si="16"/>
        <v>88</v>
      </c>
      <c r="R113" s="17" t="str">
        <f t="shared" si="17"/>
        <v>Tốt</v>
      </c>
    </row>
    <row r="114" spans="1:18" s="41" customFormat="1" ht="15.75" customHeight="1" x14ac:dyDescent="0.2">
      <c r="A114" s="15">
        <v>17</v>
      </c>
      <c r="B114" s="49" t="s">
        <v>356</v>
      </c>
      <c r="C114" s="49" t="s">
        <v>357</v>
      </c>
      <c r="D114" s="49" t="s">
        <v>38</v>
      </c>
      <c r="E114" s="3">
        <v>80</v>
      </c>
      <c r="F114" s="3">
        <v>85</v>
      </c>
      <c r="G114" s="17">
        <f t="shared" si="12"/>
        <v>83</v>
      </c>
      <c r="H114" s="3">
        <v>85</v>
      </c>
      <c r="I114" s="3">
        <v>78</v>
      </c>
      <c r="J114" s="17">
        <f t="shared" si="13"/>
        <v>82</v>
      </c>
      <c r="K114" s="3">
        <v>82</v>
      </c>
      <c r="L114" s="3">
        <v>90</v>
      </c>
      <c r="M114" s="17">
        <f t="shared" si="14"/>
        <v>86</v>
      </c>
      <c r="N114" s="3">
        <v>85</v>
      </c>
      <c r="O114" s="50">
        <v>85</v>
      </c>
      <c r="P114" s="17">
        <f t="shared" si="15"/>
        <v>85</v>
      </c>
      <c r="Q114" s="18">
        <f t="shared" si="16"/>
        <v>84</v>
      </c>
      <c r="R114" s="17" t="str">
        <f t="shared" si="17"/>
        <v>Tốt</v>
      </c>
    </row>
    <row r="115" spans="1:18" s="41" customFormat="1" ht="15.75" customHeight="1" x14ac:dyDescent="0.2">
      <c r="A115" s="15">
        <v>18</v>
      </c>
      <c r="B115" s="49" t="s">
        <v>358</v>
      </c>
      <c r="C115" s="49" t="s">
        <v>359</v>
      </c>
      <c r="D115" s="49" t="s">
        <v>360</v>
      </c>
      <c r="E115" s="3">
        <v>90</v>
      </c>
      <c r="F115" s="3">
        <v>90</v>
      </c>
      <c r="G115" s="17">
        <f t="shared" si="12"/>
        <v>90</v>
      </c>
      <c r="H115" s="3">
        <v>90</v>
      </c>
      <c r="I115" s="3">
        <v>85</v>
      </c>
      <c r="J115" s="17">
        <f t="shared" si="13"/>
        <v>88</v>
      </c>
      <c r="K115" s="3">
        <v>95</v>
      </c>
      <c r="L115" s="3">
        <v>95</v>
      </c>
      <c r="M115" s="17">
        <f t="shared" si="14"/>
        <v>95</v>
      </c>
      <c r="N115" s="3">
        <v>88</v>
      </c>
      <c r="O115" s="50">
        <v>95</v>
      </c>
      <c r="P115" s="17">
        <f t="shared" si="15"/>
        <v>92</v>
      </c>
      <c r="Q115" s="18">
        <f t="shared" si="16"/>
        <v>91</v>
      </c>
      <c r="R115" s="17" t="str">
        <f t="shared" si="17"/>
        <v>Xuất sắc</v>
      </c>
    </row>
    <row r="116" spans="1:18" s="41" customFormat="1" ht="15.75" customHeight="1" x14ac:dyDescent="0.2">
      <c r="A116" s="15">
        <v>19</v>
      </c>
      <c r="B116" s="49" t="s">
        <v>361</v>
      </c>
      <c r="C116" s="49" t="s">
        <v>362</v>
      </c>
      <c r="D116" s="49" t="s">
        <v>188</v>
      </c>
      <c r="E116" s="3">
        <v>80</v>
      </c>
      <c r="F116" s="3">
        <v>92</v>
      </c>
      <c r="G116" s="17">
        <f t="shared" si="12"/>
        <v>86</v>
      </c>
      <c r="H116" s="3">
        <v>95</v>
      </c>
      <c r="I116" s="3">
        <v>88</v>
      </c>
      <c r="J116" s="17">
        <f t="shared" si="13"/>
        <v>92</v>
      </c>
      <c r="K116" s="3">
        <v>95</v>
      </c>
      <c r="L116" s="3">
        <v>90</v>
      </c>
      <c r="M116" s="17">
        <f t="shared" si="14"/>
        <v>93</v>
      </c>
      <c r="N116" s="3">
        <v>85</v>
      </c>
      <c r="O116" s="50">
        <v>88</v>
      </c>
      <c r="P116" s="17">
        <f t="shared" si="15"/>
        <v>87</v>
      </c>
      <c r="Q116" s="18">
        <f t="shared" si="16"/>
        <v>90</v>
      </c>
      <c r="R116" s="17" t="str">
        <f t="shared" si="17"/>
        <v>Xuất sắc</v>
      </c>
    </row>
    <row r="117" spans="1:18" s="41" customFormat="1" ht="15.75" customHeight="1" x14ac:dyDescent="0.2">
      <c r="A117" s="15">
        <v>20</v>
      </c>
      <c r="B117" s="49" t="s">
        <v>363</v>
      </c>
      <c r="C117" s="49" t="s">
        <v>364</v>
      </c>
      <c r="D117" s="49" t="s">
        <v>188</v>
      </c>
      <c r="E117" s="3">
        <v>85</v>
      </c>
      <c r="F117" s="3">
        <v>85</v>
      </c>
      <c r="G117" s="17">
        <f t="shared" si="12"/>
        <v>85</v>
      </c>
      <c r="H117" s="3">
        <v>64</v>
      </c>
      <c r="I117" s="3">
        <v>64</v>
      </c>
      <c r="J117" s="17">
        <f t="shared" si="13"/>
        <v>64</v>
      </c>
      <c r="K117" s="3">
        <v>90</v>
      </c>
      <c r="L117" s="3">
        <v>90</v>
      </c>
      <c r="M117" s="17">
        <f t="shared" si="14"/>
        <v>90</v>
      </c>
      <c r="N117" s="3">
        <v>75</v>
      </c>
      <c r="O117" s="50">
        <v>78</v>
      </c>
      <c r="P117" s="17">
        <f t="shared" si="15"/>
        <v>77</v>
      </c>
      <c r="Q117" s="18">
        <f t="shared" si="16"/>
        <v>79</v>
      </c>
      <c r="R117" s="17" t="str">
        <f t="shared" si="17"/>
        <v>Khá</v>
      </c>
    </row>
    <row r="118" spans="1:18" s="41" customFormat="1" ht="15.75" customHeight="1" x14ac:dyDescent="0.2">
      <c r="A118" s="15">
        <v>21</v>
      </c>
      <c r="B118" s="49" t="s">
        <v>365</v>
      </c>
      <c r="C118" s="49" t="s">
        <v>366</v>
      </c>
      <c r="D118" s="49" t="s">
        <v>193</v>
      </c>
      <c r="E118" s="3">
        <v>95</v>
      </c>
      <c r="F118" s="3">
        <v>85</v>
      </c>
      <c r="G118" s="17">
        <f t="shared" si="12"/>
        <v>90</v>
      </c>
      <c r="H118" s="3">
        <v>85</v>
      </c>
      <c r="I118" s="3">
        <v>83</v>
      </c>
      <c r="J118" s="17">
        <f t="shared" si="13"/>
        <v>84</v>
      </c>
      <c r="K118" s="3">
        <v>85</v>
      </c>
      <c r="L118" s="3">
        <v>85</v>
      </c>
      <c r="M118" s="17">
        <f t="shared" si="14"/>
        <v>85</v>
      </c>
      <c r="N118" s="3">
        <v>85</v>
      </c>
      <c r="O118" s="50">
        <v>88</v>
      </c>
      <c r="P118" s="17">
        <f t="shared" si="15"/>
        <v>87</v>
      </c>
      <c r="Q118" s="18">
        <f t="shared" si="16"/>
        <v>87</v>
      </c>
      <c r="R118" s="17" t="str">
        <f t="shared" si="17"/>
        <v>Tốt</v>
      </c>
    </row>
    <row r="119" spans="1:18" s="41" customFormat="1" ht="15.75" customHeight="1" x14ac:dyDescent="0.2">
      <c r="A119" s="15">
        <v>22</v>
      </c>
      <c r="B119" s="49" t="s">
        <v>367</v>
      </c>
      <c r="C119" s="49" t="s">
        <v>368</v>
      </c>
      <c r="D119" s="49" t="s">
        <v>193</v>
      </c>
      <c r="E119" s="3">
        <v>80</v>
      </c>
      <c r="F119" s="3">
        <v>85</v>
      </c>
      <c r="G119" s="17">
        <f t="shared" si="12"/>
        <v>83</v>
      </c>
      <c r="H119" s="3">
        <v>95</v>
      </c>
      <c r="I119" s="3">
        <v>85</v>
      </c>
      <c r="J119" s="17">
        <f t="shared" si="13"/>
        <v>90</v>
      </c>
      <c r="K119" s="3">
        <v>93</v>
      </c>
      <c r="L119" s="3">
        <v>93</v>
      </c>
      <c r="M119" s="17">
        <f t="shared" si="14"/>
        <v>93</v>
      </c>
      <c r="N119" s="3">
        <v>90</v>
      </c>
      <c r="O119" s="50">
        <v>92</v>
      </c>
      <c r="P119" s="17">
        <f t="shared" si="15"/>
        <v>91</v>
      </c>
      <c r="Q119" s="18">
        <f t="shared" si="16"/>
        <v>89</v>
      </c>
      <c r="R119" s="17" t="str">
        <f t="shared" si="17"/>
        <v>Tốt</v>
      </c>
    </row>
    <row r="120" spans="1:18" s="41" customFormat="1" ht="15.75" customHeight="1" x14ac:dyDescent="0.2">
      <c r="A120" s="15">
        <v>23</v>
      </c>
      <c r="B120" s="49" t="s">
        <v>369</v>
      </c>
      <c r="C120" s="49" t="s">
        <v>112</v>
      </c>
      <c r="D120" s="49" t="s">
        <v>370</v>
      </c>
      <c r="E120" s="3">
        <v>85</v>
      </c>
      <c r="F120" s="3">
        <v>85</v>
      </c>
      <c r="G120" s="17">
        <f t="shared" si="12"/>
        <v>85</v>
      </c>
      <c r="H120" s="3">
        <v>85</v>
      </c>
      <c r="I120" s="3">
        <v>84</v>
      </c>
      <c r="J120" s="17">
        <f t="shared" si="13"/>
        <v>85</v>
      </c>
      <c r="K120" s="3">
        <v>86</v>
      </c>
      <c r="L120" s="3">
        <v>82</v>
      </c>
      <c r="M120" s="17">
        <f t="shared" si="14"/>
        <v>84</v>
      </c>
      <c r="N120" s="3">
        <v>75</v>
      </c>
      <c r="O120" s="50">
        <v>88</v>
      </c>
      <c r="P120" s="17">
        <f t="shared" si="15"/>
        <v>82</v>
      </c>
      <c r="Q120" s="18">
        <f t="shared" si="16"/>
        <v>84</v>
      </c>
      <c r="R120" s="17" t="str">
        <f t="shared" si="17"/>
        <v>Tốt</v>
      </c>
    </row>
    <row r="121" spans="1:18" s="41" customFormat="1" ht="15.75" customHeight="1" x14ac:dyDescent="0.2">
      <c r="A121" s="15">
        <v>24</v>
      </c>
      <c r="B121" s="49" t="s">
        <v>371</v>
      </c>
      <c r="C121" s="49" t="s">
        <v>198</v>
      </c>
      <c r="D121" s="49" t="s">
        <v>196</v>
      </c>
      <c r="E121" s="3">
        <v>85</v>
      </c>
      <c r="F121" s="3">
        <v>85</v>
      </c>
      <c r="G121" s="17">
        <f t="shared" si="12"/>
        <v>85</v>
      </c>
      <c r="H121" s="3">
        <v>85</v>
      </c>
      <c r="I121" s="3">
        <v>75</v>
      </c>
      <c r="J121" s="17">
        <f t="shared" si="13"/>
        <v>80</v>
      </c>
      <c r="K121" s="3">
        <v>83</v>
      </c>
      <c r="L121" s="3">
        <v>83</v>
      </c>
      <c r="M121" s="17">
        <f t="shared" si="14"/>
        <v>83</v>
      </c>
      <c r="N121" s="3">
        <v>75</v>
      </c>
      <c r="O121" s="50">
        <v>85</v>
      </c>
      <c r="P121" s="17">
        <f t="shared" si="15"/>
        <v>80</v>
      </c>
      <c r="Q121" s="18">
        <f t="shared" si="16"/>
        <v>82</v>
      </c>
      <c r="R121" s="17" t="str">
        <f t="shared" si="17"/>
        <v>Tốt</v>
      </c>
    </row>
    <row r="122" spans="1:18" s="41" customFormat="1" ht="15.75" customHeight="1" x14ac:dyDescent="0.2">
      <c r="A122" s="15">
        <v>25</v>
      </c>
      <c r="B122" s="49" t="s">
        <v>372</v>
      </c>
      <c r="C122" s="49" t="s">
        <v>373</v>
      </c>
      <c r="D122" s="49" t="s">
        <v>374</v>
      </c>
      <c r="E122" s="3">
        <v>90</v>
      </c>
      <c r="F122" s="3">
        <v>85</v>
      </c>
      <c r="G122" s="17">
        <f t="shared" si="12"/>
        <v>88</v>
      </c>
      <c r="H122" s="3">
        <v>85</v>
      </c>
      <c r="I122" s="3">
        <v>73</v>
      </c>
      <c r="J122" s="17">
        <f t="shared" si="13"/>
        <v>79</v>
      </c>
      <c r="K122" s="3">
        <v>81</v>
      </c>
      <c r="L122" s="3">
        <v>81</v>
      </c>
      <c r="M122" s="17">
        <f t="shared" si="14"/>
        <v>81</v>
      </c>
      <c r="N122" s="3">
        <v>62</v>
      </c>
      <c r="O122" s="50">
        <v>78</v>
      </c>
      <c r="P122" s="17">
        <f t="shared" si="15"/>
        <v>70</v>
      </c>
      <c r="Q122" s="18">
        <f t="shared" si="16"/>
        <v>80</v>
      </c>
      <c r="R122" s="17" t="str">
        <f t="shared" si="17"/>
        <v>Tốt</v>
      </c>
    </row>
    <row r="123" spans="1:18" s="41" customFormat="1" ht="15.75" customHeight="1" x14ac:dyDescent="0.2">
      <c r="A123" s="15">
        <v>26</v>
      </c>
      <c r="B123" s="49" t="s">
        <v>375</v>
      </c>
      <c r="C123" s="49" t="s">
        <v>376</v>
      </c>
      <c r="D123" s="49" t="s">
        <v>374</v>
      </c>
      <c r="E123" s="3">
        <v>90</v>
      </c>
      <c r="F123" s="3">
        <v>85</v>
      </c>
      <c r="G123" s="17">
        <f t="shared" si="12"/>
        <v>88</v>
      </c>
      <c r="H123" s="3">
        <v>95</v>
      </c>
      <c r="I123" s="3">
        <v>93</v>
      </c>
      <c r="J123" s="17">
        <f t="shared" si="13"/>
        <v>94</v>
      </c>
      <c r="K123" s="3">
        <v>98</v>
      </c>
      <c r="L123" s="3">
        <v>98</v>
      </c>
      <c r="M123" s="17">
        <f t="shared" si="14"/>
        <v>98</v>
      </c>
      <c r="N123" s="3">
        <v>95</v>
      </c>
      <c r="O123" s="50">
        <v>98</v>
      </c>
      <c r="P123" s="17">
        <f t="shared" si="15"/>
        <v>97</v>
      </c>
      <c r="Q123" s="18">
        <f t="shared" si="16"/>
        <v>94</v>
      </c>
      <c r="R123" s="17" t="str">
        <f t="shared" si="17"/>
        <v>Xuất sắc</v>
      </c>
    </row>
    <row r="124" spans="1:18" s="41" customFormat="1" ht="15.75" customHeight="1" x14ac:dyDescent="0.2">
      <c r="A124" s="15">
        <v>27</v>
      </c>
      <c r="B124" s="49" t="s">
        <v>377</v>
      </c>
      <c r="C124" s="49" t="s">
        <v>378</v>
      </c>
      <c r="D124" s="49" t="s">
        <v>374</v>
      </c>
      <c r="E124" s="3">
        <v>64</v>
      </c>
      <c r="F124" s="3">
        <v>60</v>
      </c>
      <c r="G124" s="17">
        <f t="shared" si="12"/>
        <v>62</v>
      </c>
      <c r="H124" s="3">
        <v>65</v>
      </c>
      <c r="I124" s="3">
        <v>65</v>
      </c>
      <c r="J124" s="17">
        <f t="shared" si="13"/>
        <v>65</v>
      </c>
      <c r="K124" s="3">
        <v>76</v>
      </c>
      <c r="L124" s="3">
        <v>64</v>
      </c>
      <c r="M124" s="17">
        <f t="shared" si="14"/>
        <v>70</v>
      </c>
      <c r="N124" s="3">
        <v>60</v>
      </c>
      <c r="O124" s="50">
        <v>64</v>
      </c>
      <c r="P124" s="17">
        <f t="shared" si="15"/>
        <v>62</v>
      </c>
      <c r="Q124" s="18">
        <f t="shared" si="16"/>
        <v>65</v>
      </c>
      <c r="R124" s="17" t="str">
        <f t="shared" si="17"/>
        <v>Khá</v>
      </c>
    </row>
    <row r="125" spans="1:18" s="41" customFormat="1" ht="15.75" customHeight="1" x14ac:dyDescent="0.2">
      <c r="A125" s="15">
        <v>28</v>
      </c>
      <c r="B125" s="49" t="s">
        <v>379</v>
      </c>
      <c r="C125" s="49" t="s">
        <v>380</v>
      </c>
      <c r="D125" s="49" t="s">
        <v>374</v>
      </c>
      <c r="E125" s="3">
        <v>85</v>
      </c>
      <c r="F125" s="3">
        <v>64</v>
      </c>
      <c r="G125" s="17">
        <f t="shared" si="12"/>
        <v>75</v>
      </c>
      <c r="H125" s="3">
        <v>85</v>
      </c>
      <c r="I125" s="3">
        <v>80</v>
      </c>
      <c r="J125" s="17">
        <f t="shared" si="13"/>
        <v>83</v>
      </c>
      <c r="K125" s="3">
        <v>88</v>
      </c>
      <c r="L125" s="3">
        <v>80</v>
      </c>
      <c r="M125" s="17">
        <f t="shared" si="14"/>
        <v>84</v>
      </c>
      <c r="N125" s="3">
        <v>85</v>
      </c>
      <c r="O125" s="50">
        <v>89</v>
      </c>
      <c r="P125" s="17">
        <f t="shared" si="15"/>
        <v>87</v>
      </c>
      <c r="Q125" s="18">
        <f t="shared" si="16"/>
        <v>82</v>
      </c>
      <c r="R125" s="17" t="str">
        <f t="shared" si="17"/>
        <v>Tốt</v>
      </c>
    </row>
    <row r="126" spans="1:18" s="41" customFormat="1" ht="15.75" customHeight="1" x14ac:dyDescent="0.2">
      <c r="A126" s="15">
        <v>29</v>
      </c>
      <c r="B126" s="49" t="s">
        <v>381</v>
      </c>
      <c r="C126" s="49" t="s">
        <v>59</v>
      </c>
      <c r="D126" s="49" t="s">
        <v>213</v>
      </c>
      <c r="E126" s="3">
        <v>85</v>
      </c>
      <c r="F126" s="3">
        <v>85</v>
      </c>
      <c r="G126" s="17">
        <f t="shared" si="12"/>
        <v>85</v>
      </c>
      <c r="H126" s="3">
        <v>85</v>
      </c>
      <c r="I126" s="3">
        <v>81</v>
      </c>
      <c r="J126" s="17">
        <f t="shared" si="13"/>
        <v>83</v>
      </c>
      <c r="K126" s="3">
        <v>90</v>
      </c>
      <c r="L126" s="3">
        <v>90</v>
      </c>
      <c r="M126" s="17">
        <f t="shared" si="14"/>
        <v>90</v>
      </c>
      <c r="N126" s="3">
        <v>88</v>
      </c>
      <c r="O126" s="50">
        <v>89</v>
      </c>
      <c r="P126" s="17">
        <f t="shared" si="15"/>
        <v>89</v>
      </c>
      <c r="Q126" s="18">
        <f t="shared" si="16"/>
        <v>87</v>
      </c>
      <c r="R126" s="17" t="str">
        <f t="shared" si="17"/>
        <v>Tốt</v>
      </c>
    </row>
    <row r="127" spans="1:18" s="41" customFormat="1" ht="15.75" customHeight="1" x14ac:dyDescent="0.2">
      <c r="A127" s="15">
        <v>30</v>
      </c>
      <c r="B127" s="49" t="s">
        <v>382</v>
      </c>
      <c r="C127" s="49" t="s">
        <v>25</v>
      </c>
      <c r="D127" s="49" t="s">
        <v>213</v>
      </c>
      <c r="E127" s="3">
        <v>85</v>
      </c>
      <c r="F127" s="3">
        <v>85</v>
      </c>
      <c r="G127" s="17">
        <f t="shared" si="12"/>
        <v>85</v>
      </c>
      <c r="H127" s="3">
        <v>85</v>
      </c>
      <c r="I127" s="3">
        <v>79</v>
      </c>
      <c r="J127" s="17">
        <f t="shared" si="13"/>
        <v>82</v>
      </c>
      <c r="K127" s="3">
        <v>64</v>
      </c>
      <c r="L127" s="3">
        <v>67</v>
      </c>
      <c r="M127" s="17">
        <v>90</v>
      </c>
      <c r="N127" s="3">
        <v>75</v>
      </c>
      <c r="O127" s="50">
        <v>78</v>
      </c>
      <c r="P127" s="17">
        <f t="shared" si="15"/>
        <v>77</v>
      </c>
      <c r="Q127" s="18">
        <f t="shared" si="16"/>
        <v>84</v>
      </c>
      <c r="R127" s="17" t="str">
        <f t="shared" si="17"/>
        <v>Tốt</v>
      </c>
    </row>
    <row r="128" spans="1:18" s="41" customFormat="1" ht="15.75" customHeight="1" x14ac:dyDescent="0.2">
      <c r="A128" s="15">
        <v>31</v>
      </c>
      <c r="B128" s="49" t="s">
        <v>383</v>
      </c>
      <c r="C128" s="49" t="s">
        <v>384</v>
      </c>
      <c r="D128" s="49" t="s">
        <v>288</v>
      </c>
      <c r="E128" s="3">
        <v>80</v>
      </c>
      <c r="F128" s="3">
        <v>85</v>
      </c>
      <c r="G128" s="17">
        <f t="shared" si="12"/>
        <v>83</v>
      </c>
      <c r="H128" s="3">
        <v>85</v>
      </c>
      <c r="I128" s="3">
        <v>80</v>
      </c>
      <c r="J128" s="17">
        <f t="shared" si="13"/>
        <v>83</v>
      </c>
      <c r="K128" s="3">
        <v>85</v>
      </c>
      <c r="L128" s="3">
        <v>82</v>
      </c>
      <c r="M128" s="17">
        <v>90</v>
      </c>
      <c r="N128" s="3">
        <v>64</v>
      </c>
      <c r="O128" s="50">
        <v>64</v>
      </c>
      <c r="P128" s="17">
        <f t="shared" si="15"/>
        <v>64</v>
      </c>
      <c r="Q128" s="18">
        <f t="shared" si="16"/>
        <v>80</v>
      </c>
      <c r="R128" s="17" t="str">
        <f t="shared" si="17"/>
        <v>Tốt</v>
      </c>
    </row>
    <row r="129" spans="1:18" s="41" customFormat="1" ht="15.75" customHeight="1" x14ac:dyDescent="0.2">
      <c r="A129" s="15">
        <v>32</v>
      </c>
      <c r="B129" s="49" t="s">
        <v>385</v>
      </c>
      <c r="C129" s="49" t="s">
        <v>386</v>
      </c>
      <c r="D129" s="49" t="s">
        <v>387</v>
      </c>
      <c r="E129" s="3">
        <v>85</v>
      </c>
      <c r="F129" s="3">
        <v>85</v>
      </c>
      <c r="G129" s="17">
        <f t="shared" si="12"/>
        <v>85</v>
      </c>
      <c r="H129" s="3">
        <v>85</v>
      </c>
      <c r="I129" s="3">
        <v>75</v>
      </c>
      <c r="J129" s="17">
        <f t="shared" si="13"/>
        <v>80</v>
      </c>
      <c r="K129" s="3">
        <v>82</v>
      </c>
      <c r="L129" s="3">
        <v>75</v>
      </c>
      <c r="M129" s="17">
        <v>90</v>
      </c>
      <c r="N129" s="3">
        <v>75</v>
      </c>
      <c r="O129" s="50">
        <v>78</v>
      </c>
      <c r="P129" s="17">
        <f t="shared" si="15"/>
        <v>77</v>
      </c>
      <c r="Q129" s="18">
        <f t="shared" si="16"/>
        <v>83</v>
      </c>
      <c r="R129" s="17" t="str">
        <f t="shared" si="17"/>
        <v>Tốt</v>
      </c>
    </row>
    <row r="130" spans="1:18" s="41" customFormat="1" ht="15.75" customHeight="1" x14ac:dyDescent="0.2">
      <c r="A130" s="15">
        <v>33</v>
      </c>
      <c r="B130" s="49" t="s">
        <v>388</v>
      </c>
      <c r="C130" s="49" t="s">
        <v>389</v>
      </c>
      <c r="D130" s="49" t="s">
        <v>390</v>
      </c>
      <c r="E130" s="3">
        <v>64</v>
      </c>
      <c r="F130" s="3">
        <v>85</v>
      </c>
      <c r="G130" s="17">
        <f t="shared" si="12"/>
        <v>75</v>
      </c>
      <c r="H130" s="3">
        <v>60</v>
      </c>
      <c r="I130" s="3">
        <v>60</v>
      </c>
      <c r="J130" s="17">
        <f t="shared" si="13"/>
        <v>60</v>
      </c>
      <c r="K130" s="3">
        <v>75</v>
      </c>
      <c r="L130" s="3">
        <v>64</v>
      </c>
      <c r="M130" s="17">
        <v>90</v>
      </c>
      <c r="N130" s="3">
        <v>60</v>
      </c>
      <c r="O130" s="50">
        <v>60</v>
      </c>
      <c r="P130" s="17">
        <f t="shared" si="15"/>
        <v>60</v>
      </c>
      <c r="Q130" s="18">
        <f t="shared" si="16"/>
        <v>71</v>
      </c>
      <c r="R130" s="17" t="str">
        <f t="shared" si="17"/>
        <v>Khá</v>
      </c>
    </row>
    <row r="131" spans="1:18" s="41" customFormat="1" ht="15.75" customHeight="1" x14ac:dyDescent="0.2">
      <c r="A131" s="15">
        <v>34</v>
      </c>
      <c r="B131" s="49" t="s">
        <v>391</v>
      </c>
      <c r="C131" s="49" t="s">
        <v>112</v>
      </c>
      <c r="D131" s="49" t="s">
        <v>75</v>
      </c>
      <c r="E131" s="3">
        <v>80</v>
      </c>
      <c r="F131" s="3">
        <v>92</v>
      </c>
      <c r="G131" s="17">
        <f t="shared" si="12"/>
        <v>86</v>
      </c>
      <c r="H131" s="3">
        <v>85</v>
      </c>
      <c r="I131" s="3">
        <v>85</v>
      </c>
      <c r="J131" s="17">
        <f t="shared" si="13"/>
        <v>85</v>
      </c>
      <c r="K131" s="3">
        <v>95</v>
      </c>
      <c r="L131" s="3">
        <v>95</v>
      </c>
      <c r="M131" s="17">
        <v>90</v>
      </c>
      <c r="N131" s="3">
        <v>85</v>
      </c>
      <c r="O131" s="50">
        <v>88</v>
      </c>
      <c r="P131" s="17">
        <f t="shared" si="15"/>
        <v>87</v>
      </c>
      <c r="Q131" s="18">
        <f t="shared" si="16"/>
        <v>87</v>
      </c>
      <c r="R131" s="17" t="str">
        <f t="shared" si="17"/>
        <v>Tốt</v>
      </c>
    </row>
    <row r="132" spans="1:18" s="41" customFormat="1" ht="15.75" customHeight="1" x14ac:dyDescent="0.2">
      <c r="A132" s="15">
        <v>35</v>
      </c>
      <c r="B132" s="49" t="s">
        <v>392</v>
      </c>
      <c r="C132" s="49" t="s">
        <v>393</v>
      </c>
      <c r="D132" s="49" t="s">
        <v>75</v>
      </c>
      <c r="E132" s="3">
        <v>85</v>
      </c>
      <c r="F132" s="3">
        <v>85</v>
      </c>
      <c r="G132" s="17">
        <f t="shared" si="12"/>
        <v>85</v>
      </c>
      <c r="H132" s="3">
        <v>60</v>
      </c>
      <c r="I132" s="3">
        <v>80</v>
      </c>
      <c r="J132" s="17">
        <f t="shared" si="13"/>
        <v>70</v>
      </c>
      <c r="K132" s="3">
        <v>64</v>
      </c>
      <c r="L132" s="3">
        <v>85</v>
      </c>
      <c r="M132" s="17">
        <v>90</v>
      </c>
      <c r="N132" s="3">
        <v>80</v>
      </c>
      <c r="O132" s="50">
        <v>85</v>
      </c>
      <c r="P132" s="17">
        <f t="shared" si="15"/>
        <v>83</v>
      </c>
      <c r="Q132" s="18">
        <f t="shared" si="16"/>
        <v>82</v>
      </c>
      <c r="R132" s="17" t="str">
        <f t="shared" si="17"/>
        <v>Tốt</v>
      </c>
    </row>
    <row r="133" spans="1:18" s="41" customFormat="1" ht="15.75" customHeight="1" x14ac:dyDescent="0.2">
      <c r="A133" s="15">
        <v>36</v>
      </c>
      <c r="B133" s="49" t="s">
        <v>394</v>
      </c>
      <c r="C133" s="49" t="s">
        <v>395</v>
      </c>
      <c r="D133" s="49" t="s">
        <v>75</v>
      </c>
      <c r="E133" s="3">
        <v>80</v>
      </c>
      <c r="F133" s="3">
        <v>85</v>
      </c>
      <c r="G133" s="17">
        <f t="shared" si="12"/>
        <v>83</v>
      </c>
      <c r="H133" s="3">
        <v>85</v>
      </c>
      <c r="I133" s="3">
        <v>80</v>
      </c>
      <c r="J133" s="17">
        <f t="shared" si="13"/>
        <v>83</v>
      </c>
      <c r="K133" s="3">
        <v>85</v>
      </c>
      <c r="L133" s="3">
        <v>85</v>
      </c>
      <c r="M133" s="17">
        <v>90</v>
      </c>
      <c r="N133" s="3">
        <v>80</v>
      </c>
      <c r="O133" s="50">
        <v>85</v>
      </c>
      <c r="P133" s="17">
        <f t="shared" si="15"/>
        <v>83</v>
      </c>
      <c r="Q133" s="18">
        <f t="shared" si="16"/>
        <v>85</v>
      </c>
      <c r="R133" s="17" t="str">
        <f t="shared" si="17"/>
        <v>Tốt</v>
      </c>
    </row>
    <row r="134" spans="1:18" s="41" customFormat="1" ht="15.75" customHeight="1" x14ac:dyDescent="0.2">
      <c r="A134" s="15">
        <v>37</v>
      </c>
      <c r="B134" s="49" t="s">
        <v>396</v>
      </c>
      <c r="C134" s="49" t="s">
        <v>366</v>
      </c>
      <c r="D134" s="49" t="s">
        <v>75</v>
      </c>
      <c r="E134" s="3">
        <v>85</v>
      </c>
      <c r="F134" s="3">
        <v>85</v>
      </c>
      <c r="G134" s="17">
        <f t="shared" si="12"/>
        <v>85</v>
      </c>
      <c r="H134" s="3">
        <v>85</v>
      </c>
      <c r="I134" s="3">
        <v>75</v>
      </c>
      <c r="J134" s="17">
        <f t="shared" si="13"/>
        <v>80</v>
      </c>
      <c r="K134" s="3">
        <v>85</v>
      </c>
      <c r="L134" s="3">
        <v>85</v>
      </c>
      <c r="M134" s="17">
        <v>90</v>
      </c>
      <c r="N134" s="3">
        <v>75</v>
      </c>
      <c r="O134" s="50">
        <v>85</v>
      </c>
      <c r="P134" s="17">
        <f t="shared" si="15"/>
        <v>80</v>
      </c>
      <c r="Q134" s="18">
        <f t="shared" si="16"/>
        <v>84</v>
      </c>
      <c r="R134" s="17" t="str">
        <f t="shared" si="17"/>
        <v>Tốt</v>
      </c>
    </row>
    <row r="135" spans="1:18" s="41" customFormat="1" ht="15.75" customHeight="1" x14ac:dyDescent="0.2">
      <c r="A135" s="15">
        <v>38</v>
      </c>
      <c r="B135" s="49" t="s">
        <v>397</v>
      </c>
      <c r="C135" s="49" t="s">
        <v>398</v>
      </c>
      <c r="D135" s="49" t="s">
        <v>75</v>
      </c>
      <c r="E135" s="3">
        <v>85</v>
      </c>
      <c r="F135" s="3">
        <v>85</v>
      </c>
      <c r="G135" s="17">
        <f t="shared" si="12"/>
        <v>85</v>
      </c>
      <c r="H135" s="3">
        <v>85</v>
      </c>
      <c r="I135" s="3">
        <v>75</v>
      </c>
      <c r="J135" s="17">
        <f t="shared" si="13"/>
        <v>80</v>
      </c>
      <c r="K135" s="3">
        <v>90</v>
      </c>
      <c r="L135" s="3">
        <v>88</v>
      </c>
      <c r="M135" s="17">
        <v>90</v>
      </c>
      <c r="N135" s="3">
        <v>80</v>
      </c>
      <c r="O135" s="50">
        <v>85</v>
      </c>
      <c r="P135" s="17">
        <f t="shared" si="15"/>
        <v>83</v>
      </c>
      <c r="Q135" s="18">
        <f t="shared" si="16"/>
        <v>85</v>
      </c>
      <c r="R135" s="17" t="str">
        <f t="shared" si="17"/>
        <v>Tốt</v>
      </c>
    </row>
    <row r="136" spans="1:18" s="41" customFormat="1" ht="15.75" customHeight="1" x14ac:dyDescent="0.2">
      <c r="A136" s="15">
        <v>39</v>
      </c>
      <c r="B136" s="49" t="s">
        <v>399</v>
      </c>
      <c r="C136" s="49" t="s">
        <v>400</v>
      </c>
      <c r="D136" s="49" t="s">
        <v>401</v>
      </c>
      <c r="E136" s="3">
        <v>80</v>
      </c>
      <c r="F136" s="3">
        <v>85</v>
      </c>
      <c r="G136" s="17">
        <f t="shared" si="12"/>
        <v>83</v>
      </c>
      <c r="H136" s="3">
        <v>85</v>
      </c>
      <c r="I136" s="3">
        <v>73</v>
      </c>
      <c r="J136" s="17">
        <f t="shared" si="13"/>
        <v>79</v>
      </c>
      <c r="K136" s="3">
        <v>83</v>
      </c>
      <c r="L136" s="3">
        <v>83</v>
      </c>
      <c r="M136" s="17">
        <v>90</v>
      </c>
      <c r="N136" s="3">
        <v>80</v>
      </c>
      <c r="O136" s="50">
        <v>85</v>
      </c>
      <c r="P136" s="17">
        <f t="shared" si="15"/>
        <v>83</v>
      </c>
      <c r="Q136" s="18">
        <f t="shared" si="16"/>
        <v>84</v>
      </c>
      <c r="R136" s="17" t="str">
        <f t="shared" si="17"/>
        <v>Tốt</v>
      </c>
    </row>
    <row r="137" spans="1:18" s="41" customFormat="1" ht="15.75" customHeight="1" x14ac:dyDescent="0.2">
      <c r="A137" s="15">
        <v>40</v>
      </c>
      <c r="B137" s="49" t="s">
        <v>402</v>
      </c>
      <c r="C137" s="49" t="s">
        <v>403</v>
      </c>
      <c r="D137" s="49" t="s">
        <v>401</v>
      </c>
      <c r="E137" s="3">
        <v>85</v>
      </c>
      <c r="F137" s="3">
        <v>85</v>
      </c>
      <c r="G137" s="17">
        <f t="shared" si="12"/>
        <v>85</v>
      </c>
      <c r="H137" s="3">
        <v>85</v>
      </c>
      <c r="I137" s="3">
        <v>78</v>
      </c>
      <c r="J137" s="17">
        <f t="shared" si="13"/>
        <v>82</v>
      </c>
      <c r="K137" s="3">
        <v>89</v>
      </c>
      <c r="L137" s="3">
        <v>89</v>
      </c>
      <c r="M137" s="17">
        <v>90</v>
      </c>
      <c r="N137" s="3">
        <v>85</v>
      </c>
      <c r="O137" s="50">
        <v>85</v>
      </c>
      <c r="P137" s="17">
        <f t="shared" si="15"/>
        <v>85</v>
      </c>
      <c r="Q137" s="18">
        <f t="shared" si="16"/>
        <v>86</v>
      </c>
      <c r="R137" s="17" t="str">
        <f t="shared" si="17"/>
        <v>Tốt</v>
      </c>
    </row>
    <row r="138" spans="1:18" s="41" customFormat="1" ht="15.75" customHeight="1" x14ac:dyDescent="0.2">
      <c r="A138" s="15">
        <v>41</v>
      </c>
      <c r="B138" s="49" t="s">
        <v>404</v>
      </c>
      <c r="C138" s="49" t="s">
        <v>405</v>
      </c>
      <c r="D138" s="49" t="s">
        <v>227</v>
      </c>
      <c r="E138" s="3">
        <v>80</v>
      </c>
      <c r="F138" s="3">
        <v>85</v>
      </c>
      <c r="G138" s="17">
        <f t="shared" si="12"/>
        <v>83</v>
      </c>
      <c r="H138" s="3">
        <v>60</v>
      </c>
      <c r="I138" s="3">
        <v>75</v>
      </c>
      <c r="J138" s="17">
        <f t="shared" si="13"/>
        <v>68</v>
      </c>
      <c r="K138" s="3">
        <v>64</v>
      </c>
      <c r="L138" s="3">
        <v>83</v>
      </c>
      <c r="M138" s="17">
        <v>90</v>
      </c>
      <c r="N138" s="3">
        <v>64</v>
      </c>
      <c r="O138" s="50">
        <v>64</v>
      </c>
      <c r="P138" s="17">
        <f t="shared" si="15"/>
        <v>64</v>
      </c>
      <c r="Q138" s="18">
        <f t="shared" si="16"/>
        <v>76</v>
      </c>
      <c r="R138" s="17" t="str">
        <f t="shared" si="17"/>
        <v>Khá</v>
      </c>
    </row>
    <row r="139" spans="1:18" s="41" customFormat="1" ht="15.75" customHeight="1" x14ac:dyDescent="0.2">
      <c r="A139" s="15">
        <v>42</v>
      </c>
      <c r="B139" s="49" t="s">
        <v>406</v>
      </c>
      <c r="C139" s="49" t="s">
        <v>79</v>
      </c>
      <c r="D139" s="49" t="s">
        <v>407</v>
      </c>
      <c r="E139" s="3">
        <v>80</v>
      </c>
      <c r="F139" s="3">
        <v>85</v>
      </c>
      <c r="G139" s="17">
        <f t="shared" si="12"/>
        <v>83</v>
      </c>
      <c r="H139" s="3">
        <v>85</v>
      </c>
      <c r="I139" s="3">
        <v>73</v>
      </c>
      <c r="J139" s="17">
        <f t="shared" si="13"/>
        <v>79</v>
      </c>
      <c r="K139" s="3">
        <v>92</v>
      </c>
      <c r="L139" s="3">
        <v>90</v>
      </c>
      <c r="M139" s="17">
        <v>90</v>
      </c>
      <c r="N139" s="3">
        <v>80</v>
      </c>
      <c r="O139" s="50">
        <v>85</v>
      </c>
      <c r="P139" s="17">
        <f t="shared" si="15"/>
        <v>83</v>
      </c>
      <c r="Q139" s="18">
        <f t="shared" si="16"/>
        <v>84</v>
      </c>
      <c r="R139" s="17" t="str">
        <f t="shared" si="17"/>
        <v>Tốt</v>
      </c>
    </row>
    <row r="140" spans="1:18" s="41" customFormat="1" ht="15.75" customHeight="1" x14ac:dyDescent="0.2">
      <c r="A140" s="15">
        <v>43</v>
      </c>
      <c r="B140" s="49" t="s">
        <v>408</v>
      </c>
      <c r="C140" s="49" t="s">
        <v>34</v>
      </c>
      <c r="D140" s="49" t="s">
        <v>409</v>
      </c>
      <c r="E140" s="3">
        <v>85</v>
      </c>
      <c r="F140" s="3">
        <v>85</v>
      </c>
      <c r="G140" s="17">
        <f t="shared" si="12"/>
        <v>85</v>
      </c>
      <c r="H140" s="3">
        <v>85</v>
      </c>
      <c r="I140" s="3">
        <v>78</v>
      </c>
      <c r="J140" s="17">
        <f t="shared" si="13"/>
        <v>82</v>
      </c>
      <c r="K140" s="3">
        <v>87</v>
      </c>
      <c r="L140" s="3">
        <v>85</v>
      </c>
      <c r="M140" s="17">
        <v>90</v>
      </c>
      <c r="N140" s="3">
        <v>80</v>
      </c>
      <c r="O140" s="50">
        <v>85</v>
      </c>
      <c r="P140" s="17">
        <f t="shared" si="15"/>
        <v>83</v>
      </c>
      <c r="Q140" s="18">
        <f t="shared" si="16"/>
        <v>85</v>
      </c>
      <c r="R140" s="17" t="str">
        <f t="shared" si="17"/>
        <v>Tốt</v>
      </c>
    </row>
    <row r="141" spans="1:18" s="41" customFormat="1" ht="15.75" customHeight="1" x14ac:dyDescent="0.2">
      <c r="A141" s="15">
        <v>44</v>
      </c>
      <c r="B141" s="49" t="s">
        <v>410</v>
      </c>
      <c r="C141" s="49" t="s">
        <v>411</v>
      </c>
      <c r="D141" s="49" t="s">
        <v>409</v>
      </c>
      <c r="E141" s="3">
        <v>85</v>
      </c>
      <c r="F141" s="3">
        <v>85</v>
      </c>
      <c r="G141" s="17">
        <f t="shared" si="12"/>
        <v>85</v>
      </c>
      <c r="H141" s="3">
        <v>85</v>
      </c>
      <c r="I141" s="3">
        <v>75</v>
      </c>
      <c r="J141" s="17">
        <f t="shared" si="13"/>
        <v>80</v>
      </c>
      <c r="K141" s="3">
        <v>85</v>
      </c>
      <c r="L141" s="3">
        <v>85</v>
      </c>
      <c r="M141" s="17">
        <v>90</v>
      </c>
      <c r="N141" s="3">
        <v>75</v>
      </c>
      <c r="O141" s="50">
        <v>85</v>
      </c>
      <c r="P141" s="17">
        <f t="shared" si="15"/>
        <v>80</v>
      </c>
      <c r="Q141" s="18">
        <f t="shared" si="16"/>
        <v>84</v>
      </c>
      <c r="R141" s="17" t="str">
        <f t="shared" si="17"/>
        <v>Tốt</v>
      </c>
    </row>
    <row r="142" spans="1:18" s="41" customFormat="1" ht="15.75" customHeight="1" x14ac:dyDescent="0.2">
      <c r="A142" s="15">
        <v>45</v>
      </c>
      <c r="B142" s="49" t="s">
        <v>412</v>
      </c>
      <c r="C142" s="49" t="s">
        <v>59</v>
      </c>
      <c r="D142" s="49" t="s">
        <v>413</v>
      </c>
      <c r="E142" s="3">
        <v>90</v>
      </c>
      <c r="F142" s="3">
        <v>90</v>
      </c>
      <c r="G142" s="17">
        <f t="shared" si="12"/>
        <v>90</v>
      </c>
      <c r="H142" s="3">
        <v>60</v>
      </c>
      <c r="I142" s="3">
        <v>80</v>
      </c>
      <c r="J142" s="17">
        <f t="shared" si="13"/>
        <v>70</v>
      </c>
      <c r="K142" s="3">
        <v>83</v>
      </c>
      <c r="L142" s="3">
        <v>64</v>
      </c>
      <c r="M142" s="17">
        <v>90</v>
      </c>
      <c r="N142" s="3">
        <v>70</v>
      </c>
      <c r="O142" s="50">
        <v>78</v>
      </c>
      <c r="P142" s="17">
        <f t="shared" si="15"/>
        <v>74</v>
      </c>
      <c r="Q142" s="18">
        <f t="shared" si="16"/>
        <v>81</v>
      </c>
      <c r="R142" s="17" t="str">
        <f t="shared" si="17"/>
        <v>Tốt</v>
      </c>
    </row>
    <row r="143" spans="1:18" s="41" customFormat="1" ht="15.75" customHeight="1" x14ac:dyDescent="0.2">
      <c r="A143" s="15">
        <v>46</v>
      </c>
      <c r="B143" s="49" t="s">
        <v>414</v>
      </c>
      <c r="C143" s="49" t="s">
        <v>415</v>
      </c>
      <c r="D143" s="49" t="s">
        <v>113</v>
      </c>
      <c r="E143" s="3">
        <v>85</v>
      </c>
      <c r="F143" s="3">
        <v>85</v>
      </c>
      <c r="G143" s="17">
        <f t="shared" si="12"/>
        <v>85</v>
      </c>
      <c r="H143" s="3">
        <v>85</v>
      </c>
      <c r="I143" s="3">
        <v>70</v>
      </c>
      <c r="J143" s="17">
        <f t="shared" si="13"/>
        <v>78</v>
      </c>
      <c r="K143" s="3">
        <v>83</v>
      </c>
      <c r="L143" s="3">
        <v>64</v>
      </c>
      <c r="M143" s="17">
        <v>90</v>
      </c>
      <c r="N143" s="3">
        <v>64</v>
      </c>
      <c r="O143" s="50">
        <v>75</v>
      </c>
      <c r="P143" s="17">
        <f t="shared" si="15"/>
        <v>70</v>
      </c>
      <c r="Q143" s="18">
        <f t="shared" si="16"/>
        <v>81</v>
      </c>
      <c r="R143" s="17" t="str">
        <f t="shared" si="17"/>
        <v>Tốt</v>
      </c>
    </row>
    <row r="144" spans="1:18" s="41" customFormat="1" ht="15.75" customHeight="1" x14ac:dyDescent="0.2">
      <c r="A144" s="15">
        <v>47</v>
      </c>
      <c r="B144" s="49" t="s">
        <v>416</v>
      </c>
      <c r="C144" s="49" t="s">
        <v>417</v>
      </c>
      <c r="D144" s="49" t="s">
        <v>113</v>
      </c>
      <c r="E144" s="3">
        <v>85</v>
      </c>
      <c r="F144" s="3">
        <v>55</v>
      </c>
      <c r="G144" s="17">
        <f t="shared" si="12"/>
        <v>70</v>
      </c>
      <c r="H144" s="3">
        <v>85</v>
      </c>
      <c r="I144" s="3">
        <v>83</v>
      </c>
      <c r="J144" s="17">
        <f t="shared" si="13"/>
        <v>84</v>
      </c>
      <c r="K144" s="3">
        <v>87</v>
      </c>
      <c r="L144" s="3">
        <v>85</v>
      </c>
      <c r="M144" s="17">
        <v>90</v>
      </c>
      <c r="N144" s="3">
        <v>85</v>
      </c>
      <c r="O144" s="50">
        <v>88</v>
      </c>
      <c r="P144" s="17">
        <f t="shared" si="15"/>
        <v>87</v>
      </c>
      <c r="Q144" s="18">
        <f t="shared" si="16"/>
        <v>83</v>
      </c>
      <c r="R144" s="17" t="str">
        <f t="shared" si="17"/>
        <v>Tốt</v>
      </c>
    </row>
    <row r="145" spans="1:18" s="41" customFormat="1" ht="15.75" customHeight="1" x14ac:dyDescent="0.2">
      <c r="A145" s="15">
        <v>48</v>
      </c>
      <c r="B145" s="49" t="s">
        <v>418</v>
      </c>
      <c r="C145" s="49" t="s">
        <v>419</v>
      </c>
      <c r="D145" s="49" t="s">
        <v>420</v>
      </c>
      <c r="E145" s="3">
        <v>85</v>
      </c>
      <c r="F145" s="3">
        <v>85</v>
      </c>
      <c r="G145" s="17">
        <f t="shared" si="12"/>
        <v>85</v>
      </c>
      <c r="H145" s="3">
        <v>64</v>
      </c>
      <c r="I145" s="3">
        <v>82</v>
      </c>
      <c r="J145" s="17">
        <f t="shared" si="13"/>
        <v>73</v>
      </c>
      <c r="K145" s="3">
        <v>85</v>
      </c>
      <c r="L145" s="3">
        <v>85</v>
      </c>
      <c r="M145" s="17">
        <v>90</v>
      </c>
      <c r="N145" s="3">
        <v>85</v>
      </c>
      <c r="O145" s="50">
        <v>88</v>
      </c>
      <c r="P145" s="17">
        <f t="shared" si="15"/>
        <v>87</v>
      </c>
      <c r="Q145" s="18">
        <f t="shared" si="16"/>
        <v>84</v>
      </c>
      <c r="R145" s="17" t="str">
        <f t="shared" si="17"/>
        <v>Tốt</v>
      </c>
    </row>
    <row r="146" spans="1:18" s="41" customFormat="1" ht="15.75" customHeight="1" x14ac:dyDescent="0.2">
      <c r="A146" s="15">
        <v>49</v>
      </c>
      <c r="B146" s="49" t="s">
        <v>421</v>
      </c>
      <c r="C146" s="49" t="s">
        <v>422</v>
      </c>
      <c r="D146" s="49" t="s">
        <v>420</v>
      </c>
      <c r="E146" s="3">
        <v>85</v>
      </c>
      <c r="F146" s="3">
        <v>85</v>
      </c>
      <c r="G146" s="17">
        <f t="shared" si="12"/>
        <v>85</v>
      </c>
      <c r="H146" s="3">
        <v>85</v>
      </c>
      <c r="I146" s="3">
        <v>82</v>
      </c>
      <c r="J146" s="17">
        <f t="shared" si="13"/>
        <v>84</v>
      </c>
      <c r="K146" s="3">
        <v>84</v>
      </c>
      <c r="L146" s="3">
        <v>83</v>
      </c>
      <c r="M146" s="17">
        <v>90</v>
      </c>
      <c r="N146" s="3">
        <v>82</v>
      </c>
      <c r="O146" s="50">
        <v>85</v>
      </c>
      <c r="P146" s="17">
        <f t="shared" si="15"/>
        <v>84</v>
      </c>
      <c r="Q146" s="18">
        <f t="shared" si="16"/>
        <v>86</v>
      </c>
      <c r="R146" s="17" t="str">
        <f t="shared" si="17"/>
        <v>Tốt</v>
      </c>
    </row>
    <row r="147" spans="1:18" s="41" customFormat="1" ht="15.75" customHeight="1" x14ac:dyDescent="0.2">
      <c r="A147" s="15">
        <v>50</v>
      </c>
      <c r="B147" s="49" t="s">
        <v>423</v>
      </c>
      <c r="C147" s="49" t="s">
        <v>424</v>
      </c>
      <c r="D147" s="49" t="s">
        <v>425</v>
      </c>
      <c r="E147" s="3">
        <v>64</v>
      </c>
      <c r="F147" s="3">
        <v>85</v>
      </c>
      <c r="G147" s="17">
        <f t="shared" si="12"/>
        <v>75</v>
      </c>
      <c r="H147" s="3">
        <v>85</v>
      </c>
      <c r="I147" s="3">
        <v>75</v>
      </c>
      <c r="J147" s="17">
        <f t="shared" si="13"/>
        <v>80</v>
      </c>
      <c r="K147" s="3">
        <v>87</v>
      </c>
      <c r="L147" s="3">
        <v>86</v>
      </c>
      <c r="M147" s="17">
        <v>90</v>
      </c>
      <c r="N147" s="3">
        <v>85</v>
      </c>
      <c r="O147" s="50">
        <v>88</v>
      </c>
      <c r="P147" s="17">
        <f t="shared" si="15"/>
        <v>87</v>
      </c>
      <c r="Q147" s="18">
        <f t="shared" si="16"/>
        <v>83</v>
      </c>
      <c r="R147" s="17" t="str">
        <f t="shared" si="17"/>
        <v>Tốt</v>
      </c>
    </row>
    <row r="148" spans="1:18" s="41" customFormat="1" ht="15.75" customHeight="1" x14ac:dyDescent="0.2">
      <c r="A148" s="15">
        <v>51</v>
      </c>
      <c r="B148" s="49" t="s">
        <v>426</v>
      </c>
      <c r="C148" s="49" t="s">
        <v>427</v>
      </c>
      <c r="D148" s="49" t="s">
        <v>425</v>
      </c>
      <c r="E148" s="3">
        <v>80</v>
      </c>
      <c r="F148" s="3">
        <v>85</v>
      </c>
      <c r="G148" s="17">
        <f t="shared" si="12"/>
        <v>83</v>
      </c>
      <c r="H148" s="3">
        <v>95</v>
      </c>
      <c r="I148" s="3">
        <v>80</v>
      </c>
      <c r="J148" s="17">
        <f t="shared" si="13"/>
        <v>88</v>
      </c>
      <c r="K148" s="3">
        <v>86</v>
      </c>
      <c r="L148" s="3">
        <v>82</v>
      </c>
      <c r="M148" s="17">
        <v>90</v>
      </c>
      <c r="N148" s="3">
        <v>75</v>
      </c>
      <c r="O148" s="50">
        <v>78</v>
      </c>
      <c r="P148" s="17">
        <f t="shared" si="15"/>
        <v>77</v>
      </c>
      <c r="Q148" s="18">
        <f t="shared" si="16"/>
        <v>85</v>
      </c>
      <c r="R148" s="17" t="str">
        <f t="shared" si="17"/>
        <v>Tốt</v>
      </c>
    </row>
    <row r="149" spans="1:18" s="41" customFormat="1" ht="15.75" customHeight="1" x14ac:dyDescent="0.2">
      <c r="A149" s="15">
        <v>52</v>
      </c>
      <c r="B149" s="49" t="s">
        <v>428</v>
      </c>
      <c r="C149" s="49" t="s">
        <v>429</v>
      </c>
      <c r="D149" s="49" t="s">
        <v>430</v>
      </c>
      <c r="E149" s="3">
        <v>80</v>
      </c>
      <c r="F149" s="3">
        <v>85</v>
      </c>
      <c r="G149" s="17">
        <f t="shared" si="12"/>
        <v>83</v>
      </c>
      <c r="H149" s="3">
        <v>85</v>
      </c>
      <c r="I149" s="3">
        <v>88</v>
      </c>
      <c r="J149" s="17">
        <f t="shared" si="13"/>
        <v>87</v>
      </c>
      <c r="K149" s="3">
        <v>90</v>
      </c>
      <c r="L149" s="3">
        <v>92</v>
      </c>
      <c r="M149" s="17">
        <v>90</v>
      </c>
      <c r="N149" s="3">
        <v>85</v>
      </c>
      <c r="O149" s="50">
        <v>88</v>
      </c>
      <c r="P149" s="17">
        <f t="shared" si="15"/>
        <v>87</v>
      </c>
      <c r="Q149" s="18">
        <f t="shared" si="16"/>
        <v>87</v>
      </c>
      <c r="R149" s="17" t="str">
        <f t="shared" si="17"/>
        <v>Tốt</v>
      </c>
    </row>
    <row r="150" spans="1:18" s="41" customFormat="1" ht="15.75" customHeight="1" x14ac:dyDescent="0.2">
      <c r="A150" s="15">
        <v>53</v>
      </c>
      <c r="B150" s="49" t="s">
        <v>431</v>
      </c>
      <c r="C150" s="49" t="s">
        <v>432</v>
      </c>
      <c r="D150" s="49" t="s">
        <v>433</v>
      </c>
      <c r="E150" s="3">
        <v>95</v>
      </c>
      <c r="F150" s="3">
        <v>85</v>
      </c>
      <c r="G150" s="17">
        <f t="shared" si="12"/>
        <v>90</v>
      </c>
      <c r="H150" s="3">
        <v>85</v>
      </c>
      <c r="I150" s="3">
        <v>78</v>
      </c>
      <c r="J150" s="17">
        <f t="shared" si="13"/>
        <v>82</v>
      </c>
      <c r="K150" s="3">
        <v>88</v>
      </c>
      <c r="L150" s="3">
        <v>83</v>
      </c>
      <c r="M150" s="17">
        <v>90</v>
      </c>
      <c r="N150" s="3">
        <v>85</v>
      </c>
      <c r="O150" s="50">
        <v>88</v>
      </c>
      <c r="P150" s="17">
        <f t="shared" si="15"/>
        <v>87</v>
      </c>
      <c r="Q150" s="18">
        <f t="shared" si="16"/>
        <v>87</v>
      </c>
      <c r="R150" s="17" t="str">
        <f t="shared" si="17"/>
        <v>Tốt</v>
      </c>
    </row>
    <row r="151" spans="1:18" s="41" customFormat="1" ht="15.75" customHeight="1" x14ac:dyDescent="0.2">
      <c r="A151" s="15">
        <v>54</v>
      </c>
      <c r="B151" s="49" t="s">
        <v>434</v>
      </c>
      <c r="C151" s="49" t="s">
        <v>435</v>
      </c>
      <c r="D151" s="49" t="s">
        <v>126</v>
      </c>
      <c r="E151" s="3">
        <v>95</v>
      </c>
      <c r="F151" s="3">
        <v>90</v>
      </c>
      <c r="G151" s="17">
        <f t="shared" si="12"/>
        <v>93</v>
      </c>
      <c r="H151" s="3">
        <v>64</v>
      </c>
      <c r="I151" s="3">
        <v>84</v>
      </c>
      <c r="J151" s="17">
        <f t="shared" si="13"/>
        <v>74</v>
      </c>
      <c r="K151" s="3">
        <v>97</v>
      </c>
      <c r="L151" s="3">
        <v>97</v>
      </c>
      <c r="M151" s="17">
        <v>90</v>
      </c>
      <c r="N151" s="3">
        <v>93</v>
      </c>
      <c r="O151" s="50">
        <v>98</v>
      </c>
      <c r="P151" s="17">
        <f t="shared" si="15"/>
        <v>96</v>
      </c>
      <c r="Q151" s="18">
        <f t="shared" si="16"/>
        <v>88</v>
      </c>
      <c r="R151" s="17" t="str">
        <f t="shared" si="17"/>
        <v>Tốt</v>
      </c>
    </row>
    <row r="152" spans="1:18" s="41" customFormat="1" ht="15.75" customHeight="1" x14ac:dyDescent="0.2">
      <c r="A152" s="15">
        <v>55</v>
      </c>
      <c r="B152" s="49" t="s">
        <v>436</v>
      </c>
      <c r="C152" s="49" t="s">
        <v>437</v>
      </c>
      <c r="D152" s="49" t="s">
        <v>126</v>
      </c>
      <c r="E152" s="3">
        <v>95</v>
      </c>
      <c r="F152" s="3">
        <v>90</v>
      </c>
      <c r="G152" s="17">
        <f t="shared" si="12"/>
        <v>93</v>
      </c>
      <c r="H152" s="3">
        <v>95</v>
      </c>
      <c r="I152" s="3">
        <v>87</v>
      </c>
      <c r="J152" s="17">
        <f t="shared" si="13"/>
        <v>91</v>
      </c>
      <c r="K152" s="3">
        <v>95</v>
      </c>
      <c r="L152" s="3">
        <v>95</v>
      </c>
      <c r="M152" s="17">
        <v>90</v>
      </c>
      <c r="N152" s="3">
        <v>88</v>
      </c>
      <c r="O152" s="50">
        <v>95</v>
      </c>
      <c r="P152" s="17">
        <f t="shared" si="15"/>
        <v>92</v>
      </c>
      <c r="Q152" s="18">
        <f t="shared" si="16"/>
        <v>92</v>
      </c>
      <c r="R152" s="17" t="str">
        <f t="shared" si="17"/>
        <v>Xuất sắc</v>
      </c>
    </row>
    <row r="153" spans="1:18" s="41" customFormat="1" ht="15.75" customHeight="1" x14ac:dyDescent="0.2">
      <c r="A153" s="15">
        <v>56</v>
      </c>
      <c r="B153" s="49" t="s">
        <v>438</v>
      </c>
      <c r="C153" s="49" t="s">
        <v>34</v>
      </c>
      <c r="D153" s="49" t="s">
        <v>126</v>
      </c>
      <c r="E153" s="3">
        <v>80</v>
      </c>
      <c r="F153" s="3">
        <v>85</v>
      </c>
      <c r="G153" s="17">
        <f t="shared" si="12"/>
        <v>83</v>
      </c>
      <c r="H153" s="3">
        <v>95</v>
      </c>
      <c r="I153" s="3">
        <v>83</v>
      </c>
      <c r="J153" s="17">
        <f t="shared" si="13"/>
        <v>89</v>
      </c>
      <c r="K153" s="3">
        <v>88</v>
      </c>
      <c r="L153" s="3">
        <v>87</v>
      </c>
      <c r="M153" s="17">
        <v>90</v>
      </c>
      <c r="N153" s="3">
        <v>85</v>
      </c>
      <c r="O153" s="50">
        <v>88</v>
      </c>
      <c r="P153" s="17">
        <f t="shared" si="15"/>
        <v>87</v>
      </c>
      <c r="Q153" s="18">
        <f t="shared" si="16"/>
        <v>87</v>
      </c>
      <c r="R153" s="17" t="str">
        <f t="shared" si="17"/>
        <v>Tốt</v>
      </c>
    </row>
    <row r="154" spans="1:18" s="48" customFormat="1" ht="15.75" customHeight="1" x14ac:dyDescent="0.2">
      <c r="R154" s="59"/>
    </row>
    <row r="155" spans="1:18" s="41" customFormat="1" ht="15.75" customHeight="1" x14ac:dyDescent="0.2">
      <c r="A155" s="243" t="s">
        <v>550</v>
      </c>
      <c r="B155" s="243"/>
      <c r="C155" s="243"/>
      <c r="D155" s="243"/>
      <c r="E155" s="243"/>
      <c r="F155" s="243"/>
      <c r="G155" s="243"/>
      <c r="H155" s="243"/>
      <c r="I155" s="243"/>
      <c r="J155" s="243"/>
      <c r="K155" s="243"/>
      <c r="L155" s="243"/>
      <c r="M155" s="243"/>
      <c r="N155" s="243"/>
      <c r="O155" s="243"/>
      <c r="P155" s="243"/>
      <c r="Q155" s="243"/>
      <c r="R155" s="243"/>
    </row>
    <row r="156" spans="1:18" s="41" customFormat="1" ht="15.75" customHeight="1" x14ac:dyDescent="0.2">
      <c r="A156" s="227" t="s">
        <v>4</v>
      </c>
      <c r="B156" s="227" t="s">
        <v>5</v>
      </c>
      <c r="C156" s="227" t="s">
        <v>6</v>
      </c>
      <c r="D156" s="227" t="s">
        <v>7</v>
      </c>
      <c r="E156" s="231" t="s">
        <v>8</v>
      </c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</row>
    <row r="157" spans="1:18" s="41" customFormat="1" ht="15.75" customHeight="1" x14ac:dyDescent="0.2">
      <c r="A157" s="227"/>
      <c r="B157" s="227"/>
      <c r="C157" s="227"/>
      <c r="D157" s="227"/>
      <c r="E157" s="231" t="s">
        <v>9</v>
      </c>
      <c r="F157" s="231"/>
      <c r="G157" s="231"/>
      <c r="H157" s="231" t="s">
        <v>10</v>
      </c>
      <c r="I157" s="231"/>
      <c r="J157" s="231"/>
      <c r="K157" s="231" t="s">
        <v>11</v>
      </c>
      <c r="L157" s="231"/>
      <c r="M157" s="231"/>
      <c r="N157" s="231" t="s">
        <v>12</v>
      </c>
      <c r="O157" s="231"/>
      <c r="P157" s="231"/>
      <c r="Q157" s="244" t="s">
        <v>13</v>
      </c>
      <c r="R157" s="245" t="s">
        <v>14</v>
      </c>
    </row>
    <row r="158" spans="1:18" s="41" customFormat="1" ht="15.75" customHeight="1" x14ac:dyDescent="0.2">
      <c r="A158" s="227"/>
      <c r="B158" s="227"/>
      <c r="C158" s="227"/>
      <c r="D158" s="227"/>
      <c r="E158" s="18" t="s">
        <v>15</v>
      </c>
      <c r="F158" s="18" t="s">
        <v>16</v>
      </c>
      <c r="G158" s="18" t="s">
        <v>17</v>
      </c>
      <c r="H158" s="18" t="s">
        <v>18</v>
      </c>
      <c r="I158" s="18" t="s">
        <v>19</v>
      </c>
      <c r="J158" s="18" t="s">
        <v>17</v>
      </c>
      <c r="K158" s="18" t="s">
        <v>20</v>
      </c>
      <c r="L158" s="18" t="s">
        <v>21</v>
      </c>
      <c r="M158" s="18" t="s">
        <v>17</v>
      </c>
      <c r="N158" s="18" t="s">
        <v>22</v>
      </c>
      <c r="O158" s="18" t="s">
        <v>23</v>
      </c>
      <c r="P158" s="18" t="s">
        <v>17</v>
      </c>
      <c r="Q158" s="244"/>
      <c r="R158" s="245"/>
    </row>
    <row r="159" spans="1:18" s="41" customFormat="1" ht="15.75" customHeight="1" x14ac:dyDescent="0.2">
      <c r="A159" s="51">
        <v>1</v>
      </c>
      <c r="B159" s="16" t="s">
        <v>440</v>
      </c>
      <c r="C159" s="16" t="s">
        <v>441</v>
      </c>
      <c r="D159" s="16" t="s">
        <v>26</v>
      </c>
      <c r="E159" s="3">
        <v>94</v>
      </c>
      <c r="F159" s="3">
        <v>85</v>
      </c>
      <c r="G159" s="17">
        <f t="shared" ref="G159:G216" si="18">ROUND((E159+F159)/2,0)</f>
        <v>90</v>
      </c>
      <c r="H159" s="3">
        <v>87</v>
      </c>
      <c r="I159" s="3">
        <v>77</v>
      </c>
      <c r="J159" s="17">
        <f>ROUND((H159+I159)/2,0)</f>
        <v>82</v>
      </c>
      <c r="K159" s="3">
        <v>90</v>
      </c>
      <c r="L159" s="3">
        <v>80</v>
      </c>
      <c r="M159" s="17">
        <f>ROUND((K159+L159)/2,0)</f>
        <v>85</v>
      </c>
      <c r="N159" s="47">
        <v>85</v>
      </c>
      <c r="O159" s="47">
        <v>95</v>
      </c>
      <c r="P159" s="17">
        <f t="shared" ref="P159:P216" si="19">ROUND((N159+O159)/2,0)</f>
        <v>90</v>
      </c>
      <c r="Q159" s="18">
        <f>ROUND((G159+J159+M159+P159)/4,0)</f>
        <v>87</v>
      </c>
      <c r="R159" s="17" t="str">
        <f>IF(Q159&gt;=90,"Xuất sắc",IF(Q159&gt;=80,"Tốt",IF(Q159&gt;=65,"Khá",IF(Q159&gt;=50,"TB",IF(Q159&gt;=30,"Yếu","Kém")))))</f>
        <v>Tốt</v>
      </c>
    </row>
    <row r="160" spans="1:18" s="41" customFormat="1" ht="15.75" customHeight="1" x14ac:dyDescent="0.2">
      <c r="A160" s="51">
        <v>2</v>
      </c>
      <c r="B160" s="16" t="s">
        <v>442</v>
      </c>
      <c r="C160" s="16" t="s">
        <v>443</v>
      </c>
      <c r="D160" s="16" t="s">
        <v>26</v>
      </c>
      <c r="E160" s="3">
        <v>86</v>
      </c>
      <c r="F160" s="3">
        <v>68</v>
      </c>
      <c r="G160" s="17">
        <f t="shared" si="18"/>
        <v>77</v>
      </c>
      <c r="H160" s="3">
        <v>80</v>
      </c>
      <c r="I160" s="3">
        <v>80</v>
      </c>
      <c r="J160" s="17">
        <f t="shared" ref="J160:J216" si="20">ROUND((H160+I160)/2,0)</f>
        <v>80</v>
      </c>
      <c r="K160" s="3">
        <v>80</v>
      </c>
      <c r="L160" s="3">
        <v>80</v>
      </c>
      <c r="M160" s="17">
        <f t="shared" ref="M160:M187" si="21">ROUND((K160+L160)/2,0)</f>
        <v>80</v>
      </c>
      <c r="N160" s="47">
        <v>85</v>
      </c>
      <c r="O160" s="47">
        <v>93</v>
      </c>
      <c r="P160" s="17">
        <f t="shared" si="19"/>
        <v>89</v>
      </c>
      <c r="Q160" s="18">
        <f t="shared" ref="Q160:Q216" si="22">ROUND((G160+J160+M160+P160)/4,0)</f>
        <v>82</v>
      </c>
      <c r="R160" s="17" t="str">
        <f t="shared" ref="R160:R216" si="23">IF(Q160&gt;=90,"Xuất sắc",IF(Q160&gt;=80,"Tốt",IF(Q160&gt;=65,"Khá",IF(Q160&gt;=50,"TB",IF(Q160&gt;=30,"Yếu","Kém")))))</f>
        <v>Tốt</v>
      </c>
    </row>
    <row r="161" spans="1:18" s="41" customFormat="1" ht="15.75" customHeight="1" x14ac:dyDescent="0.2">
      <c r="A161" s="51">
        <v>3</v>
      </c>
      <c r="B161" s="16" t="s">
        <v>444</v>
      </c>
      <c r="C161" s="16" t="s">
        <v>445</v>
      </c>
      <c r="D161" s="16" t="s">
        <v>26</v>
      </c>
      <c r="E161" s="3">
        <v>87</v>
      </c>
      <c r="F161" s="3">
        <v>81</v>
      </c>
      <c r="G161" s="17">
        <f t="shared" si="18"/>
        <v>84</v>
      </c>
      <c r="H161" s="3">
        <v>64</v>
      </c>
      <c r="I161" s="3">
        <v>85</v>
      </c>
      <c r="J161" s="17">
        <f t="shared" si="20"/>
        <v>75</v>
      </c>
      <c r="K161" s="3">
        <v>80</v>
      </c>
      <c r="L161" s="3">
        <v>80</v>
      </c>
      <c r="M161" s="17">
        <f t="shared" si="21"/>
        <v>80</v>
      </c>
      <c r="N161" s="47">
        <v>85</v>
      </c>
      <c r="O161" s="47">
        <v>93</v>
      </c>
      <c r="P161" s="17">
        <f t="shared" si="19"/>
        <v>89</v>
      </c>
      <c r="Q161" s="18">
        <f t="shared" si="22"/>
        <v>82</v>
      </c>
      <c r="R161" s="17" t="str">
        <f t="shared" si="23"/>
        <v>Tốt</v>
      </c>
    </row>
    <row r="162" spans="1:18" s="41" customFormat="1" ht="15.75" customHeight="1" x14ac:dyDescent="0.2">
      <c r="A162" s="51">
        <v>4</v>
      </c>
      <c r="B162" s="52" t="s">
        <v>446</v>
      </c>
      <c r="C162" s="52" t="s">
        <v>447</v>
      </c>
      <c r="D162" s="52" t="s">
        <v>26</v>
      </c>
      <c r="E162" s="3">
        <v>87</v>
      </c>
      <c r="F162" s="3">
        <v>85</v>
      </c>
      <c r="G162" s="17">
        <f t="shared" si="18"/>
        <v>86</v>
      </c>
      <c r="H162" s="3">
        <v>80</v>
      </c>
      <c r="I162" s="3">
        <v>90</v>
      </c>
      <c r="J162" s="17">
        <f t="shared" si="20"/>
        <v>85</v>
      </c>
      <c r="K162" s="3">
        <v>64</v>
      </c>
      <c r="L162" s="3">
        <v>70</v>
      </c>
      <c r="M162" s="17">
        <f t="shared" si="21"/>
        <v>67</v>
      </c>
      <c r="N162" s="47">
        <v>75</v>
      </c>
      <c r="O162" s="53">
        <v>70</v>
      </c>
      <c r="P162" s="17">
        <f t="shared" si="19"/>
        <v>73</v>
      </c>
      <c r="Q162" s="18">
        <f t="shared" si="22"/>
        <v>78</v>
      </c>
      <c r="R162" s="17" t="str">
        <f t="shared" si="23"/>
        <v>Khá</v>
      </c>
    </row>
    <row r="163" spans="1:18" s="41" customFormat="1" ht="15.75" customHeight="1" x14ac:dyDescent="0.2">
      <c r="A163" s="51">
        <v>5</v>
      </c>
      <c r="B163" s="16" t="s">
        <v>448</v>
      </c>
      <c r="C163" s="16" t="s">
        <v>449</v>
      </c>
      <c r="D163" s="16" t="s">
        <v>269</v>
      </c>
      <c r="E163" s="3">
        <v>90</v>
      </c>
      <c r="F163" s="3">
        <v>87</v>
      </c>
      <c r="G163" s="17">
        <f t="shared" si="18"/>
        <v>89</v>
      </c>
      <c r="H163" s="3">
        <v>87</v>
      </c>
      <c r="I163" s="3">
        <v>90</v>
      </c>
      <c r="J163" s="17">
        <f t="shared" si="20"/>
        <v>89</v>
      </c>
      <c r="K163" s="3">
        <v>90</v>
      </c>
      <c r="L163" s="3">
        <v>85</v>
      </c>
      <c r="M163" s="17">
        <f t="shared" si="21"/>
        <v>88</v>
      </c>
      <c r="N163" s="47">
        <v>95</v>
      </c>
      <c r="O163" s="47">
        <v>95</v>
      </c>
      <c r="P163" s="17">
        <f t="shared" si="19"/>
        <v>95</v>
      </c>
      <c r="Q163" s="18">
        <f t="shared" si="22"/>
        <v>90</v>
      </c>
      <c r="R163" s="17" t="str">
        <f t="shared" si="23"/>
        <v>Xuất sắc</v>
      </c>
    </row>
    <row r="164" spans="1:18" s="41" customFormat="1" ht="15.75" customHeight="1" x14ac:dyDescent="0.2">
      <c r="A164" s="51">
        <v>6</v>
      </c>
      <c r="B164" s="16" t="s">
        <v>450</v>
      </c>
      <c r="C164" s="16" t="s">
        <v>451</v>
      </c>
      <c r="D164" s="16" t="s">
        <v>269</v>
      </c>
      <c r="E164" s="3">
        <v>83</v>
      </c>
      <c r="F164" s="3">
        <v>87</v>
      </c>
      <c r="G164" s="17">
        <f t="shared" si="18"/>
        <v>85</v>
      </c>
      <c r="H164" s="3">
        <v>84</v>
      </c>
      <c r="I164" s="3">
        <v>90</v>
      </c>
      <c r="J164" s="17">
        <f t="shared" si="20"/>
        <v>87</v>
      </c>
      <c r="K164" s="3">
        <v>85</v>
      </c>
      <c r="L164" s="3">
        <v>85</v>
      </c>
      <c r="M164" s="17">
        <f t="shared" si="21"/>
        <v>85</v>
      </c>
      <c r="N164" s="47">
        <v>85</v>
      </c>
      <c r="O164" s="47">
        <v>95</v>
      </c>
      <c r="P164" s="17">
        <f t="shared" si="19"/>
        <v>90</v>
      </c>
      <c r="Q164" s="18">
        <f t="shared" si="22"/>
        <v>87</v>
      </c>
      <c r="R164" s="17" t="str">
        <f t="shared" si="23"/>
        <v>Tốt</v>
      </c>
    </row>
    <row r="165" spans="1:18" s="41" customFormat="1" ht="15.75" customHeight="1" x14ac:dyDescent="0.2">
      <c r="A165" s="51">
        <v>7</v>
      </c>
      <c r="B165" s="20" t="s">
        <v>452</v>
      </c>
      <c r="C165" s="20" t="s">
        <v>453</v>
      </c>
      <c r="D165" s="20" t="s">
        <v>174</v>
      </c>
      <c r="E165" s="3">
        <v>80</v>
      </c>
      <c r="F165" s="3">
        <v>75</v>
      </c>
      <c r="G165" s="17">
        <f t="shared" si="18"/>
        <v>78</v>
      </c>
      <c r="H165" s="3">
        <v>77</v>
      </c>
      <c r="I165" s="3">
        <v>80</v>
      </c>
      <c r="J165" s="17">
        <f t="shared" si="20"/>
        <v>79</v>
      </c>
      <c r="K165" s="3">
        <v>85</v>
      </c>
      <c r="L165" s="3">
        <v>70</v>
      </c>
      <c r="M165" s="17">
        <f t="shared" si="21"/>
        <v>78</v>
      </c>
      <c r="N165" s="47">
        <v>80</v>
      </c>
      <c r="O165" s="17">
        <v>85</v>
      </c>
      <c r="P165" s="17">
        <f t="shared" si="19"/>
        <v>83</v>
      </c>
      <c r="Q165" s="18">
        <f t="shared" si="22"/>
        <v>80</v>
      </c>
      <c r="R165" s="17" t="str">
        <f t="shared" si="23"/>
        <v>Tốt</v>
      </c>
    </row>
    <row r="166" spans="1:18" s="41" customFormat="1" ht="15.75" customHeight="1" x14ac:dyDescent="0.2">
      <c r="A166" s="51">
        <v>8</v>
      </c>
      <c r="B166" s="16" t="s">
        <v>454</v>
      </c>
      <c r="C166" s="16" t="s">
        <v>455</v>
      </c>
      <c r="D166" s="16" t="s">
        <v>174</v>
      </c>
      <c r="E166" s="3">
        <v>90</v>
      </c>
      <c r="F166" s="3">
        <v>89</v>
      </c>
      <c r="G166" s="17">
        <f t="shared" si="18"/>
        <v>90</v>
      </c>
      <c r="H166" s="3">
        <v>85</v>
      </c>
      <c r="I166" s="3">
        <v>85</v>
      </c>
      <c r="J166" s="17">
        <f t="shared" si="20"/>
        <v>85</v>
      </c>
      <c r="K166" s="3">
        <v>90</v>
      </c>
      <c r="L166" s="3">
        <v>85</v>
      </c>
      <c r="M166" s="17">
        <f t="shared" si="21"/>
        <v>88</v>
      </c>
      <c r="N166" s="47">
        <v>90</v>
      </c>
      <c r="O166" s="47">
        <v>93</v>
      </c>
      <c r="P166" s="17">
        <f t="shared" si="19"/>
        <v>92</v>
      </c>
      <c r="Q166" s="18">
        <f t="shared" si="22"/>
        <v>89</v>
      </c>
      <c r="R166" s="17" t="str">
        <f t="shared" si="23"/>
        <v>Tốt</v>
      </c>
    </row>
    <row r="167" spans="1:18" s="41" customFormat="1" ht="15.75" customHeight="1" x14ac:dyDescent="0.2">
      <c r="A167" s="51">
        <v>9</v>
      </c>
      <c r="B167" s="16" t="s">
        <v>456</v>
      </c>
      <c r="C167" s="16" t="s">
        <v>457</v>
      </c>
      <c r="D167" s="16" t="s">
        <v>38</v>
      </c>
      <c r="E167" s="3">
        <v>82</v>
      </c>
      <c r="F167" s="3">
        <v>65</v>
      </c>
      <c r="G167" s="17">
        <f t="shared" si="18"/>
        <v>74</v>
      </c>
      <c r="H167" s="3">
        <v>79</v>
      </c>
      <c r="I167" s="3">
        <v>80</v>
      </c>
      <c r="J167" s="17">
        <f t="shared" si="20"/>
        <v>80</v>
      </c>
      <c r="K167" s="3">
        <v>64</v>
      </c>
      <c r="L167" s="3">
        <v>85</v>
      </c>
      <c r="M167" s="17">
        <f t="shared" si="21"/>
        <v>75</v>
      </c>
      <c r="N167" s="47">
        <v>80</v>
      </c>
      <c r="O167" s="47">
        <v>93</v>
      </c>
      <c r="P167" s="17">
        <f t="shared" si="19"/>
        <v>87</v>
      </c>
      <c r="Q167" s="18">
        <f t="shared" si="22"/>
        <v>79</v>
      </c>
      <c r="R167" s="17" t="str">
        <f t="shared" si="23"/>
        <v>Khá</v>
      </c>
    </row>
    <row r="168" spans="1:18" s="41" customFormat="1" ht="15.75" customHeight="1" x14ac:dyDescent="0.2">
      <c r="A168" s="51">
        <v>10</v>
      </c>
      <c r="B168" s="16" t="s">
        <v>458</v>
      </c>
      <c r="C168" s="16" t="s">
        <v>459</v>
      </c>
      <c r="D168" s="16" t="s">
        <v>38</v>
      </c>
      <c r="E168" s="3">
        <v>81</v>
      </c>
      <c r="F168" s="3">
        <v>68</v>
      </c>
      <c r="G168" s="17">
        <f t="shared" si="18"/>
        <v>75</v>
      </c>
      <c r="H168" s="3">
        <v>79</v>
      </c>
      <c r="I168" s="3">
        <v>80</v>
      </c>
      <c r="J168" s="17">
        <f t="shared" si="20"/>
        <v>80</v>
      </c>
      <c r="K168" s="3">
        <v>85</v>
      </c>
      <c r="L168" s="3">
        <v>70</v>
      </c>
      <c r="M168" s="17">
        <f t="shared" si="21"/>
        <v>78</v>
      </c>
      <c r="N168" s="47">
        <v>80</v>
      </c>
      <c r="O168" s="47">
        <v>89</v>
      </c>
      <c r="P168" s="17">
        <f t="shared" si="19"/>
        <v>85</v>
      </c>
      <c r="Q168" s="18">
        <f t="shared" si="22"/>
        <v>80</v>
      </c>
      <c r="R168" s="17" t="str">
        <f t="shared" si="23"/>
        <v>Tốt</v>
      </c>
    </row>
    <row r="169" spans="1:18" s="41" customFormat="1" ht="15.75" customHeight="1" x14ac:dyDescent="0.2">
      <c r="A169" s="51">
        <v>11</v>
      </c>
      <c r="B169" s="16" t="s">
        <v>460</v>
      </c>
      <c r="C169" s="16" t="s">
        <v>461</v>
      </c>
      <c r="D169" s="16" t="s">
        <v>45</v>
      </c>
      <c r="E169" s="3">
        <v>80</v>
      </c>
      <c r="F169" s="3">
        <v>80</v>
      </c>
      <c r="G169" s="17">
        <f t="shared" si="18"/>
        <v>80</v>
      </c>
      <c r="H169" s="3">
        <v>82</v>
      </c>
      <c r="I169" s="3">
        <v>80</v>
      </c>
      <c r="J169" s="17">
        <f t="shared" si="20"/>
        <v>81</v>
      </c>
      <c r="K169" s="3">
        <v>80</v>
      </c>
      <c r="L169" s="3">
        <v>85</v>
      </c>
      <c r="M169" s="17">
        <f t="shared" si="21"/>
        <v>83</v>
      </c>
      <c r="N169" s="47">
        <v>85</v>
      </c>
      <c r="O169" s="47">
        <v>93</v>
      </c>
      <c r="P169" s="17">
        <f t="shared" si="19"/>
        <v>89</v>
      </c>
      <c r="Q169" s="18">
        <f t="shared" si="22"/>
        <v>83</v>
      </c>
      <c r="R169" s="17" t="str">
        <f t="shared" si="23"/>
        <v>Tốt</v>
      </c>
    </row>
    <row r="170" spans="1:18" s="41" customFormat="1" ht="15.75" customHeight="1" x14ac:dyDescent="0.2">
      <c r="A170" s="51">
        <v>12</v>
      </c>
      <c r="B170" s="20" t="s">
        <v>462</v>
      </c>
      <c r="C170" s="20" t="s">
        <v>463</v>
      </c>
      <c r="D170" s="20" t="s">
        <v>45</v>
      </c>
      <c r="E170" s="3">
        <v>80</v>
      </c>
      <c r="F170" s="3">
        <v>80</v>
      </c>
      <c r="G170" s="17">
        <f t="shared" si="18"/>
        <v>80</v>
      </c>
      <c r="H170" s="3">
        <v>82</v>
      </c>
      <c r="I170" s="3">
        <v>85</v>
      </c>
      <c r="J170" s="17">
        <f t="shared" si="20"/>
        <v>84</v>
      </c>
      <c r="K170" s="3">
        <v>85</v>
      </c>
      <c r="L170" s="3">
        <v>85</v>
      </c>
      <c r="M170" s="17">
        <f t="shared" si="21"/>
        <v>85</v>
      </c>
      <c r="N170" s="47">
        <v>85</v>
      </c>
      <c r="O170" s="17">
        <v>90</v>
      </c>
      <c r="P170" s="17">
        <f t="shared" si="19"/>
        <v>88</v>
      </c>
      <c r="Q170" s="18">
        <f t="shared" si="22"/>
        <v>84</v>
      </c>
      <c r="R170" s="17" t="str">
        <f t="shared" si="23"/>
        <v>Tốt</v>
      </c>
    </row>
    <row r="171" spans="1:18" s="41" customFormat="1" ht="15.75" customHeight="1" x14ac:dyDescent="0.2">
      <c r="A171" s="51">
        <v>13</v>
      </c>
      <c r="B171" s="16" t="s">
        <v>464</v>
      </c>
      <c r="C171" s="16" t="s">
        <v>465</v>
      </c>
      <c r="D171" s="16" t="s">
        <v>45</v>
      </c>
      <c r="E171" s="3">
        <v>90</v>
      </c>
      <c r="F171" s="3">
        <v>86</v>
      </c>
      <c r="G171" s="17">
        <f t="shared" si="18"/>
        <v>88</v>
      </c>
      <c r="H171" s="3">
        <v>90</v>
      </c>
      <c r="I171" s="3">
        <v>85</v>
      </c>
      <c r="J171" s="17">
        <f t="shared" si="20"/>
        <v>88</v>
      </c>
      <c r="K171" s="3">
        <v>90</v>
      </c>
      <c r="L171" s="3">
        <v>95</v>
      </c>
      <c r="M171" s="17">
        <f t="shared" si="21"/>
        <v>93</v>
      </c>
      <c r="N171" s="47">
        <v>95</v>
      </c>
      <c r="O171" s="47">
        <v>93</v>
      </c>
      <c r="P171" s="17">
        <f t="shared" si="19"/>
        <v>94</v>
      </c>
      <c r="Q171" s="18">
        <f t="shared" si="22"/>
        <v>91</v>
      </c>
      <c r="R171" s="17" t="str">
        <f t="shared" si="23"/>
        <v>Xuất sắc</v>
      </c>
    </row>
    <row r="172" spans="1:18" s="41" customFormat="1" ht="15.75" customHeight="1" x14ac:dyDescent="0.2">
      <c r="A172" s="51">
        <v>14</v>
      </c>
      <c r="B172" s="16" t="s">
        <v>466</v>
      </c>
      <c r="C172" s="16" t="s">
        <v>467</v>
      </c>
      <c r="D172" s="16" t="s">
        <v>45</v>
      </c>
      <c r="E172" s="3">
        <v>81</v>
      </c>
      <c r="F172" s="3">
        <v>84</v>
      </c>
      <c r="G172" s="17">
        <f t="shared" si="18"/>
        <v>83</v>
      </c>
      <c r="H172" s="3">
        <v>82</v>
      </c>
      <c r="I172" s="3">
        <v>85</v>
      </c>
      <c r="J172" s="17">
        <f t="shared" si="20"/>
        <v>84</v>
      </c>
      <c r="K172" s="3">
        <v>85</v>
      </c>
      <c r="L172" s="3">
        <v>85</v>
      </c>
      <c r="M172" s="17">
        <f t="shared" si="21"/>
        <v>85</v>
      </c>
      <c r="N172" s="47">
        <v>85</v>
      </c>
      <c r="O172" s="47">
        <v>93</v>
      </c>
      <c r="P172" s="17">
        <f t="shared" si="19"/>
        <v>89</v>
      </c>
      <c r="Q172" s="18">
        <f t="shared" si="22"/>
        <v>85</v>
      </c>
      <c r="R172" s="17" t="str">
        <f t="shared" si="23"/>
        <v>Tốt</v>
      </c>
    </row>
    <row r="173" spans="1:18" s="41" customFormat="1" ht="15.75" customHeight="1" x14ac:dyDescent="0.2">
      <c r="A173" s="51">
        <v>15</v>
      </c>
      <c r="B173" s="16" t="s">
        <v>468</v>
      </c>
      <c r="C173" s="20" t="s">
        <v>469</v>
      </c>
      <c r="D173" s="20" t="s">
        <v>188</v>
      </c>
      <c r="E173" s="3">
        <v>89</v>
      </c>
      <c r="F173" s="3">
        <v>80</v>
      </c>
      <c r="G173" s="17">
        <f t="shared" si="18"/>
        <v>85</v>
      </c>
      <c r="H173" s="3">
        <v>80</v>
      </c>
      <c r="I173" s="3">
        <v>75</v>
      </c>
      <c r="J173" s="17">
        <f t="shared" si="20"/>
        <v>78</v>
      </c>
      <c r="K173" s="3">
        <v>85</v>
      </c>
      <c r="L173" s="3">
        <v>70</v>
      </c>
      <c r="M173" s="17">
        <f t="shared" si="21"/>
        <v>78</v>
      </c>
      <c r="N173" s="47">
        <v>80</v>
      </c>
      <c r="O173" s="17">
        <v>90</v>
      </c>
      <c r="P173" s="17">
        <f t="shared" si="19"/>
        <v>85</v>
      </c>
      <c r="Q173" s="18">
        <f t="shared" si="22"/>
        <v>82</v>
      </c>
      <c r="R173" s="17" t="str">
        <f t="shared" si="23"/>
        <v>Tốt</v>
      </c>
    </row>
    <row r="174" spans="1:18" s="56" customFormat="1" ht="15.75" customHeight="1" x14ac:dyDescent="0.2">
      <c r="A174" s="54">
        <v>16</v>
      </c>
      <c r="B174" s="52" t="s">
        <v>470</v>
      </c>
      <c r="C174" s="52" t="s">
        <v>471</v>
      </c>
      <c r="D174" s="52" t="s">
        <v>472</v>
      </c>
      <c r="E174" s="23">
        <v>65</v>
      </c>
      <c r="F174" s="23">
        <v>70</v>
      </c>
      <c r="G174" s="53">
        <f t="shared" si="18"/>
        <v>68</v>
      </c>
      <c r="H174" s="23">
        <v>55</v>
      </c>
      <c r="I174" s="23">
        <v>70</v>
      </c>
      <c r="J174" s="53">
        <f t="shared" si="20"/>
        <v>63</v>
      </c>
      <c r="K174" s="23">
        <v>80</v>
      </c>
      <c r="L174" s="23">
        <v>70</v>
      </c>
      <c r="M174" s="53">
        <f t="shared" si="21"/>
        <v>75</v>
      </c>
      <c r="N174" s="53">
        <v>60</v>
      </c>
      <c r="O174" s="53">
        <v>60</v>
      </c>
      <c r="P174" s="53">
        <f t="shared" si="19"/>
        <v>60</v>
      </c>
      <c r="Q174" s="55">
        <f t="shared" si="22"/>
        <v>67</v>
      </c>
      <c r="R174" s="53" t="str">
        <f t="shared" si="23"/>
        <v>Khá</v>
      </c>
    </row>
    <row r="175" spans="1:18" s="41" customFormat="1" ht="15.75" customHeight="1" x14ac:dyDescent="0.2">
      <c r="A175" s="51">
        <v>17</v>
      </c>
      <c r="B175" s="20" t="s">
        <v>473</v>
      </c>
      <c r="C175" s="20" t="s">
        <v>474</v>
      </c>
      <c r="D175" s="20" t="s">
        <v>48</v>
      </c>
      <c r="E175" s="3">
        <v>94</v>
      </c>
      <c r="F175" s="3">
        <v>85</v>
      </c>
      <c r="G175" s="17">
        <f t="shared" si="18"/>
        <v>90</v>
      </c>
      <c r="H175" s="3">
        <v>55</v>
      </c>
      <c r="I175" s="3">
        <v>85</v>
      </c>
      <c r="J175" s="17">
        <f t="shared" si="20"/>
        <v>70</v>
      </c>
      <c r="K175" s="3">
        <v>95</v>
      </c>
      <c r="L175" s="3">
        <v>95</v>
      </c>
      <c r="M175" s="17">
        <f t="shared" si="21"/>
        <v>95</v>
      </c>
      <c r="N175" s="47">
        <v>90</v>
      </c>
      <c r="O175" s="17">
        <v>95</v>
      </c>
      <c r="P175" s="17">
        <f t="shared" si="19"/>
        <v>93</v>
      </c>
      <c r="Q175" s="18">
        <f t="shared" si="22"/>
        <v>87</v>
      </c>
      <c r="R175" s="17" t="str">
        <f t="shared" si="23"/>
        <v>Tốt</v>
      </c>
    </row>
    <row r="176" spans="1:18" s="41" customFormat="1" ht="15.75" customHeight="1" x14ac:dyDescent="0.2">
      <c r="A176" s="51">
        <v>18</v>
      </c>
      <c r="B176" s="16" t="s">
        <v>475</v>
      </c>
      <c r="C176" s="16" t="s">
        <v>59</v>
      </c>
      <c r="D176" s="16" t="s">
        <v>48</v>
      </c>
      <c r="E176" s="3">
        <v>84</v>
      </c>
      <c r="F176" s="3">
        <v>82</v>
      </c>
      <c r="G176" s="17">
        <f t="shared" si="18"/>
        <v>83</v>
      </c>
      <c r="H176" s="3">
        <v>82</v>
      </c>
      <c r="I176" s="3">
        <v>85</v>
      </c>
      <c r="J176" s="17">
        <f t="shared" si="20"/>
        <v>84</v>
      </c>
      <c r="K176" s="3">
        <v>85</v>
      </c>
      <c r="L176" s="3">
        <v>90</v>
      </c>
      <c r="M176" s="17">
        <f t="shared" si="21"/>
        <v>88</v>
      </c>
      <c r="N176" s="47">
        <v>88</v>
      </c>
      <c r="O176" s="47">
        <v>93</v>
      </c>
      <c r="P176" s="17">
        <f t="shared" si="19"/>
        <v>91</v>
      </c>
      <c r="Q176" s="18">
        <f t="shared" si="22"/>
        <v>87</v>
      </c>
      <c r="R176" s="17" t="str">
        <f t="shared" si="23"/>
        <v>Tốt</v>
      </c>
    </row>
    <row r="177" spans="1:18" s="41" customFormat="1" ht="15.75" customHeight="1" x14ac:dyDescent="0.2">
      <c r="A177" s="51">
        <v>19</v>
      </c>
      <c r="B177" s="16" t="s">
        <v>476</v>
      </c>
      <c r="C177" s="16" t="s">
        <v>59</v>
      </c>
      <c r="D177" s="16" t="s">
        <v>48</v>
      </c>
      <c r="E177" s="3">
        <v>90</v>
      </c>
      <c r="F177" s="3">
        <v>83</v>
      </c>
      <c r="G177" s="17">
        <f t="shared" si="18"/>
        <v>87</v>
      </c>
      <c r="H177" s="3">
        <v>86</v>
      </c>
      <c r="I177" s="3">
        <v>85</v>
      </c>
      <c r="J177" s="17">
        <f t="shared" si="20"/>
        <v>86</v>
      </c>
      <c r="K177" s="3">
        <v>85</v>
      </c>
      <c r="L177" s="3">
        <v>80</v>
      </c>
      <c r="M177" s="17">
        <f t="shared" si="21"/>
        <v>83</v>
      </c>
      <c r="N177" s="47">
        <v>95</v>
      </c>
      <c r="O177" s="47">
        <v>93</v>
      </c>
      <c r="P177" s="17">
        <f t="shared" si="19"/>
        <v>94</v>
      </c>
      <c r="Q177" s="18">
        <f t="shared" si="22"/>
        <v>88</v>
      </c>
      <c r="R177" s="17" t="str">
        <f t="shared" si="23"/>
        <v>Tốt</v>
      </c>
    </row>
    <row r="178" spans="1:18" s="41" customFormat="1" ht="15.75" customHeight="1" x14ac:dyDescent="0.2">
      <c r="A178" s="51">
        <v>20</v>
      </c>
      <c r="B178" s="16" t="s">
        <v>477</v>
      </c>
      <c r="C178" s="16" t="s">
        <v>478</v>
      </c>
      <c r="D178" s="16" t="s">
        <v>48</v>
      </c>
      <c r="E178" s="3">
        <v>82</v>
      </c>
      <c r="F178" s="3">
        <v>64</v>
      </c>
      <c r="G178" s="17">
        <f t="shared" si="18"/>
        <v>73</v>
      </c>
      <c r="H178" s="3">
        <v>79</v>
      </c>
      <c r="I178" s="3">
        <v>85</v>
      </c>
      <c r="J178" s="17">
        <f t="shared" si="20"/>
        <v>82</v>
      </c>
      <c r="K178" s="3">
        <v>85</v>
      </c>
      <c r="L178" s="3">
        <v>80</v>
      </c>
      <c r="M178" s="17">
        <f t="shared" si="21"/>
        <v>83</v>
      </c>
      <c r="N178" s="47">
        <v>85</v>
      </c>
      <c r="O178" s="47">
        <v>93</v>
      </c>
      <c r="P178" s="17">
        <f t="shared" si="19"/>
        <v>89</v>
      </c>
      <c r="Q178" s="18">
        <f t="shared" si="22"/>
        <v>82</v>
      </c>
      <c r="R178" s="17" t="str">
        <f t="shared" si="23"/>
        <v>Tốt</v>
      </c>
    </row>
    <row r="179" spans="1:18" s="41" customFormat="1" ht="15.75" customHeight="1" x14ac:dyDescent="0.2">
      <c r="A179" s="51">
        <v>21</v>
      </c>
      <c r="B179" s="16" t="s">
        <v>479</v>
      </c>
      <c r="C179" s="16" t="s">
        <v>480</v>
      </c>
      <c r="D179" s="16" t="s">
        <v>203</v>
      </c>
      <c r="E179" s="3">
        <v>91</v>
      </c>
      <c r="F179" s="3">
        <v>85</v>
      </c>
      <c r="G179" s="17">
        <f t="shared" si="18"/>
        <v>88</v>
      </c>
      <c r="H179" s="3">
        <v>85</v>
      </c>
      <c r="I179" s="3">
        <v>89</v>
      </c>
      <c r="J179" s="17">
        <f t="shared" si="20"/>
        <v>87</v>
      </c>
      <c r="K179" s="3">
        <v>90</v>
      </c>
      <c r="L179" s="3">
        <v>85</v>
      </c>
      <c r="M179" s="17">
        <f t="shared" si="21"/>
        <v>88</v>
      </c>
      <c r="N179" s="47">
        <v>95</v>
      </c>
      <c r="O179" s="47">
        <v>93</v>
      </c>
      <c r="P179" s="17">
        <f t="shared" si="19"/>
        <v>94</v>
      </c>
      <c r="Q179" s="18">
        <f t="shared" si="22"/>
        <v>89</v>
      </c>
      <c r="R179" s="17" t="str">
        <f t="shared" si="23"/>
        <v>Tốt</v>
      </c>
    </row>
    <row r="180" spans="1:18" s="41" customFormat="1" ht="15.75" customHeight="1" x14ac:dyDescent="0.2">
      <c r="A180" s="51">
        <v>22</v>
      </c>
      <c r="B180" s="16" t="s">
        <v>481</v>
      </c>
      <c r="C180" s="16" t="s">
        <v>482</v>
      </c>
      <c r="D180" s="16" t="s">
        <v>203</v>
      </c>
      <c r="E180" s="3">
        <v>90</v>
      </c>
      <c r="F180" s="3">
        <v>80</v>
      </c>
      <c r="G180" s="17">
        <f t="shared" si="18"/>
        <v>85</v>
      </c>
      <c r="H180" s="3">
        <v>80</v>
      </c>
      <c r="I180" s="3">
        <v>75</v>
      </c>
      <c r="J180" s="17">
        <f t="shared" si="20"/>
        <v>78</v>
      </c>
      <c r="K180" s="3">
        <v>80</v>
      </c>
      <c r="L180" s="3">
        <v>80</v>
      </c>
      <c r="M180" s="17">
        <f t="shared" si="21"/>
        <v>80</v>
      </c>
      <c r="N180" s="47">
        <v>85</v>
      </c>
      <c r="O180" s="47">
        <v>93</v>
      </c>
      <c r="P180" s="17">
        <f t="shared" si="19"/>
        <v>89</v>
      </c>
      <c r="Q180" s="18">
        <f t="shared" si="22"/>
        <v>83</v>
      </c>
      <c r="R180" s="17" t="str">
        <f t="shared" si="23"/>
        <v>Tốt</v>
      </c>
    </row>
    <row r="181" spans="1:18" s="41" customFormat="1" ht="15.75" customHeight="1" x14ac:dyDescent="0.2">
      <c r="A181" s="51">
        <v>23</v>
      </c>
      <c r="B181" s="16" t="s">
        <v>483</v>
      </c>
      <c r="C181" s="16" t="s">
        <v>195</v>
      </c>
      <c r="D181" s="16" t="s">
        <v>213</v>
      </c>
      <c r="E181" s="3">
        <v>94</v>
      </c>
      <c r="F181" s="3">
        <v>90</v>
      </c>
      <c r="G181" s="17">
        <f t="shared" si="18"/>
        <v>92</v>
      </c>
      <c r="H181" s="3">
        <v>90</v>
      </c>
      <c r="I181" s="3">
        <v>90</v>
      </c>
      <c r="J181" s="17">
        <f t="shared" si="20"/>
        <v>90</v>
      </c>
      <c r="K181" s="3">
        <v>90</v>
      </c>
      <c r="L181" s="3">
        <v>100</v>
      </c>
      <c r="M181" s="17">
        <f t="shared" si="21"/>
        <v>95</v>
      </c>
      <c r="N181" s="47">
        <v>95</v>
      </c>
      <c r="O181" s="47">
        <v>95</v>
      </c>
      <c r="P181" s="17">
        <f t="shared" si="19"/>
        <v>95</v>
      </c>
      <c r="Q181" s="18">
        <f t="shared" si="22"/>
        <v>93</v>
      </c>
      <c r="R181" s="17" t="str">
        <f t="shared" si="23"/>
        <v>Xuất sắc</v>
      </c>
    </row>
    <row r="182" spans="1:18" s="41" customFormat="1" ht="15.75" customHeight="1" x14ac:dyDescent="0.2">
      <c r="A182" s="51">
        <v>24</v>
      </c>
      <c r="B182" s="16" t="s">
        <v>484</v>
      </c>
      <c r="C182" s="16" t="s">
        <v>485</v>
      </c>
      <c r="D182" s="20" t="s">
        <v>213</v>
      </c>
      <c r="E182" s="3">
        <v>80</v>
      </c>
      <c r="F182" s="3">
        <v>70</v>
      </c>
      <c r="G182" s="17">
        <f t="shared" si="18"/>
        <v>75</v>
      </c>
      <c r="H182" s="3">
        <v>75</v>
      </c>
      <c r="I182" s="3">
        <v>70</v>
      </c>
      <c r="J182" s="17">
        <f t="shared" si="20"/>
        <v>73</v>
      </c>
      <c r="K182" s="3">
        <v>85</v>
      </c>
      <c r="L182" s="3">
        <v>70</v>
      </c>
      <c r="M182" s="17">
        <f t="shared" si="21"/>
        <v>78</v>
      </c>
      <c r="N182" s="47">
        <v>64</v>
      </c>
      <c r="O182" s="47">
        <v>90</v>
      </c>
      <c r="P182" s="17">
        <f t="shared" si="19"/>
        <v>77</v>
      </c>
      <c r="Q182" s="18">
        <f t="shared" si="22"/>
        <v>76</v>
      </c>
      <c r="R182" s="17" t="str">
        <f t="shared" si="23"/>
        <v>Khá</v>
      </c>
    </row>
    <row r="183" spans="1:18" s="41" customFormat="1" ht="15.75" customHeight="1" x14ac:dyDescent="0.2">
      <c r="A183" s="51">
        <v>25</v>
      </c>
      <c r="B183" s="16" t="s">
        <v>486</v>
      </c>
      <c r="C183" s="16" t="s">
        <v>487</v>
      </c>
      <c r="D183" s="16" t="s">
        <v>288</v>
      </c>
      <c r="E183" s="3">
        <v>89</v>
      </c>
      <c r="F183" s="3">
        <v>91</v>
      </c>
      <c r="G183" s="17">
        <f t="shared" si="18"/>
        <v>90</v>
      </c>
      <c r="H183" s="3">
        <v>80</v>
      </c>
      <c r="I183" s="3">
        <v>89</v>
      </c>
      <c r="J183" s="17">
        <f t="shared" si="20"/>
        <v>85</v>
      </c>
      <c r="K183" s="3">
        <v>90</v>
      </c>
      <c r="L183" s="3">
        <v>85</v>
      </c>
      <c r="M183" s="17">
        <f t="shared" si="21"/>
        <v>88</v>
      </c>
      <c r="N183" s="47">
        <v>95</v>
      </c>
      <c r="O183" s="47">
        <v>93</v>
      </c>
      <c r="P183" s="17">
        <f t="shared" si="19"/>
        <v>94</v>
      </c>
      <c r="Q183" s="18">
        <f t="shared" si="22"/>
        <v>89</v>
      </c>
      <c r="R183" s="17" t="str">
        <f t="shared" si="23"/>
        <v>Tốt</v>
      </c>
    </row>
    <row r="184" spans="1:18" s="41" customFormat="1" ht="15.75" customHeight="1" x14ac:dyDescent="0.2">
      <c r="A184" s="51">
        <v>26</v>
      </c>
      <c r="B184" s="16" t="s">
        <v>488</v>
      </c>
      <c r="C184" s="16" t="s">
        <v>59</v>
      </c>
      <c r="D184" s="16" t="s">
        <v>288</v>
      </c>
      <c r="E184" s="3">
        <v>83</v>
      </c>
      <c r="F184" s="3">
        <v>84</v>
      </c>
      <c r="G184" s="17">
        <f t="shared" si="18"/>
        <v>84</v>
      </c>
      <c r="H184" s="3">
        <v>83</v>
      </c>
      <c r="I184" s="3">
        <v>80</v>
      </c>
      <c r="J184" s="17">
        <f t="shared" si="20"/>
        <v>82</v>
      </c>
      <c r="K184" s="3">
        <v>85</v>
      </c>
      <c r="L184" s="3">
        <v>75</v>
      </c>
      <c r="M184" s="17">
        <f t="shared" si="21"/>
        <v>80</v>
      </c>
      <c r="N184" s="47">
        <v>80</v>
      </c>
      <c r="O184" s="47">
        <v>89</v>
      </c>
      <c r="P184" s="17">
        <f t="shared" si="19"/>
        <v>85</v>
      </c>
      <c r="Q184" s="18">
        <f t="shared" si="22"/>
        <v>83</v>
      </c>
      <c r="R184" s="17" t="str">
        <f t="shared" si="23"/>
        <v>Tốt</v>
      </c>
    </row>
    <row r="185" spans="1:18" s="41" customFormat="1" ht="15.75" customHeight="1" x14ac:dyDescent="0.2">
      <c r="A185" s="51">
        <v>27</v>
      </c>
      <c r="B185" s="16" t="s">
        <v>489</v>
      </c>
      <c r="C185" s="16" t="s">
        <v>59</v>
      </c>
      <c r="D185" s="16" t="s">
        <v>288</v>
      </c>
      <c r="E185" s="3">
        <v>80</v>
      </c>
      <c r="F185" s="3">
        <v>80</v>
      </c>
      <c r="G185" s="17">
        <f t="shared" si="18"/>
        <v>80</v>
      </c>
      <c r="H185" s="3">
        <v>77</v>
      </c>
      <c r="I185" s="3">
        <v>80</v>
      </c>
      <c r="J185" s="17">
        <f t="shared" si="20"/>
        <v>79</v>
      </c>
      <c r="K185" s="3">
        <v>85</v>
      </c>
      <c r="L185" s="3">
        <v>70</v>
      </c>
      <c r="M185" s="17">
        <f t="shared" si="21"/>
        <v>78</v>
      </c>
      <c r="N185" s="47">
        <v>85</v>
      </c>
      <c r="O185" s="47">
        <v>93</v>
      </c>
      <c r="P185" s="17">
        <f t="shared" si="19"/>
        <v>89</v>
      </c>
      <c r="Q185" s="18">
        <f t="shared" si="22"/>
        <v>82</v>
      </c>
      <c r="R185" s="17" t="str">
        <f t="shared" si="23"/>
        <v>Tốt</v>
      </c>
    </row>
    <row r="186" spans="1:18" s="41" customFormat="1" ht="15.75" customHeight="1" x14ac:dyDescent="0.2">
      <c r="A186" s="51">
        <v>28</v>
      </c>
      <c r="B186" s="20" t="s">
        <v>490</v>
      </c>
      <c r="C186" s="20" t="s">
        <v>491</v>
      </c>
      <c r="D186" s="20" t="s">
        <v>492</v>
      </c>
      <c r="E186" s="3">
        <v>89</v>
      </c>
      <c r="F186" s="3">
        <v>75</v>
      </c>
      <c r="G186" s="17">
        <f t="shared" si="18"/>
        <v>82</v>
      </c>
      <c r="H186" s="3">
        <v>78</v>
      </c>
      <c r="I186" s="3">
        <v>75</v>
      </c>
      <c r="J186" s="17">
        <f t="shared" si="20"/>
        <v>77</v>
      </c>
      <c r="K186" s="20">
        <v>35</v>
      </c>
      <c r="L186" s="20">
        <v>35</v>
      </c>
      <c r="M186" s="17">
        <f t="shared" si="21"/>
        <v>35</v>
      </c>
      <c r="N186" s="47">
        <v>75</v>
      </c>
      <c r="O186" s="17">
        <v>85</v>
      </c>
      <c r="P186" s="17">
        <f t="shared" si="19"/>
        <v>80</v>
      </c>
      <c r="Q186" s="18">
        <f t="shared" si="22"/>
        <v>69</v>
      </c>
      <c r="R186" s="17" t="str">
        <f t="shared" si="23"/>
        <v>Khá</v>
      </c>
    </row>
    <row r="187" spans="1:18" s="41" customFormat="1" ht="15.75" customHeight="1" x14ac:dyDescent="0.2">
      <c r="A187" s="51">
        <v>29</v>
      </c>
      <c r="B187" s="16" t="s">
        <v>493</v>
      </c>
      <c r="C187" s="16" t="s">
        <v>494</v>
      </c>
      <c r="D187" s="16" t="s">
        <v>492</v>
      </c>
      <c r="E187" s="3">
        <v>90</v>
      </c>
      <c r="F187" s="3">
        <v>80</v>
      </c>
      <c r="G187" s="17">
        <f t="shared" si="18"/>
        <v>85</v>
      </c>
      <c r="H187" s="3">
        <v>89</v>
      </c>
      <c r="I187" s="3">
        <v>90</v>
      </c>
      <c r="J187" s="17">
        <f t="shared" si="20"/>
        <v>90</v>
      </c>
      <c r="K187" s="3">
        <v>90</v>
      </c>
      <c r="L187" s="3">
        <v>95</v>
      </c>
      <c r="M187" s="17">
        <f t="shared" si="21"/>
        <v>93</v>
      </c>
      <c r="N187" s="47">
        <v>90</v>
      </c>
      <c r="O187" s="47">
        <v>93</v>
      </c>
      <c r="P187" s="17">
        <f t="shared" si="19"/>
        <v>92</v>
      </c>
      <c r="Q187" s="18">
        <f t="shared" si="22"/>
        <v>90</v>
      </c>
      <c r="R187" s="17" t="str">
        <f t="shared" si="23"/>
        <v>Xuất sắc</v>
      </c>
    </row>
    <row r="188" spans="1:18" s="41" customFormat="1" ht="15.75" customHeight="1" x14ac:dyDescent="0.2">
      <c r="A188" s="51">
        <v>30</v>
      </c>
      <c r="B188" s="16" t="s">
        <v>495</v>
      </c>
      <c r="C188" s="16" t="s">
        <v>496</v>
      </c>
      <c r="D188" s="16" t="s">
        <v>68</v>
      </c>
      <c r="E188" s="3">
        <v>81</v>
      </c>
      <c r="F188" s="3">
        <v>80</v>
      </c>
      <c r="G188" s="17">
        <f t="shared" si="18"/>
        <v>81</v>
      </c>
      <c r="H188" s="3">
        <v>81</v>
      </c>
      <c r="I188" s="3">
        <v>85</v>
      </c>
      <c r="J188" s="17">
        <f t="shared" si="20"/>
        <v>83</v>
      </c>
      <c r="K188" s="3">
        <v>85</v>
      </c>
      <c r="L188" s="3">
        <v>75</v>
      </c>
      <c r="M188" s="17">
        <v>90</v>
      </c>
      <c r="N188" s="47">
        <v>80</v>
      </c>
      <c r="O188" s="47">
        <v>93</v>
      </c>
      <c r="P188" s="17">
        <f t="shared" si="19"/>
        <v>87</v>
      </c>
      <c r="Q188" s="18">
        <f t="shared" si="22"/>
        <v>85</v>
      </c>
      <c r="R188" s="17" t="str">
        <f t="shared" si="23"/>
        <v>Tốt</v>
      </c>
    </row>
    <row r="189" spans="1:18" s="41" customFormat="1" ht="15.75" customHeight="1" x14ac:dyDescent="0.2">
      <c r="A189" s="51">
        <v>31</v>
      </c>
      <c r="B189" s="16" t="s">
        <v>497</v>
      </c>
      <c r="C189" s="16" t="s">
        <v>498</v>
      </c>
      <c r="D189" s="16" t="s">
        <v>217</v>
      </c>
      <c r="E189" s="3">
        <v>88</v>
      </c>
      <c r="F189" s="3">
        <v>75</v>
      </c>
      <c r="G189" s="17">
        <f t="shared" si="18"/>
        <v>82</v>
      </c>
      <c r="H189" s="3">
        <v>80</v>
      </c>
      <c r="I189" s="3">
        <v>75</v>
      </c>
      <c r="J189" s="17">
        <f t="shared" si="20"/>
        <v>78</v>
      </c>
      <c r="K189" s="3">
        <v>80</v>
      </c>
      <c r="L189" s="3">
        <v>70</v>
      </c>
      <c r="M189" s="17">
        <v>90</v>
      </c>
      <c r="N189" s="47">
        <v>80</v>
      </c>
      <c r="O189" s="47">
        <v>93</v>
      </c>
      <c r="P189" s="17">
        <f t="shared" si="19"/>
        <v>87</v>
      </c>
      <c r="Q189" s="18">
        <f t="shared" si="22"/>
        <v>84</v>
      </c>
      <c r="R189" s="17" t="str">
        <f t="shared" si="23"/>
        <v>Tốt</v>
      </c>
    </row>
    <row r="190" spans="1:18" s="41" customFormat="1" ht="15.75" customHeight="1" x14ac:dyDescent="0.2">
      <c r="A190" s="51">
        <v>32</v>
      </c>
      <c r="B190" s="52" t="s">
        <v>499</v>
      </c>
      <c r="C190" s="52" t="s">
        <v>500</v>
      </c>
      <c r="D190" s="52" t="s">
        <v>75</v>
      </c>
      <c r="E190" s="3">
        <v>84</v>
      </c>
      <c r="F190" s="3">
        <v>65</v>
      </c>
      <c r="G190" s="17">
        <f t="shared" si="18"/>
        <v>75</v>
      </c>
      <c r="H190" s="3">
        <v>75</v>
      </c>
      <c r="I190" s="3">
        <v>70</v>
      </c>
      <c r="J190" s="17">
        <f t="shared" si="20"/>
        <v>73</v>
      </c>
      <c r="K190" s="3">
        <v>64</v>
      </c>
      <c r="L190" s="3">
        <v>70</v>
      </c>
      <c r="M190" s="17">
        <v>90</v>
      </c>
      <c r="N190" s="47">
        <v>75</v>
      </c>
      <c r="O190" s="53">
        <v>85</v>
      </c>
      <c r="P190" s="17">
        <f t="shared" si="19"/>
        <v>80</v>
      </c>
      <c r="Q190" s="18">
        <f t="shared" si="22"/>
        <v>80</v>
      </c>
      <c r="R190" s="17" t="str">
        <f t="shared" si="23"/>
        <v>Tốt</v>
      </c>
    </row>
    <row r="191" spans="1:18" s="41" customFormat="1" ht="15.75" customHeight="1" x14ac:dyDescent="0.2">
      <c r="A191" s="51">
        <v>33</v>
      </c>
      <c r="B191" s="16" t="s">
        <v>501</v>
      </c>
      <c r="C191" s="16" t="s">
        <v>502</v>
      </c>
      <c r="D191" s="16" t="s">
        <v>75</v>
      </c>
      <c r="E191" s="3">
        <v>93</v>
      </c>
      <c r="F191" s="3">
        <v>90</v>
      </c>
      <c r="G191" s="17">
        <f t="shared" si="18"/>
        <v>92</v>
      </c>
      <c r="H191" s="3">
        <v>88</v>
      </c>
      <c r="I191" s="3">
        <v>90</v>
      </c>
      <c r="J191" s="17">
        <f t="shared" si="20"/>
        <v>89</v>
      </c>
      <c r="K191" s="3">
        <v>95</v>
      </c>
      <c r="L191" s="3">
        <v>100</v>
      </c>
      <c r="M191" s="17">
        <v>90</v>
      </c>
      <c r="N191" s="47">
        <v>95</v>
      </c>
      <c r="O191" s="47">
        <v>97</v>
      </c>
      <c r="P191" s="17">
        <f t="shared" si="19"/>
        <v>96</v>
      </c>
      <c r="Q191" s="18">
        <f t="shared" si="22"/>
        <v>92</v>
      </c>
      <c r="R191" s="17" t="str">
        <f t="shared" si="23"/>
        <v>Xuất sắc</v>
      </c>
    </row>
    <row r="192" spans="1:18" s="41" customFormat="1" ht="15.75" customHeight="1" x14ac:dyDescent="0.2">
      <c r="A192" s="51">
        <v>34</v>
      </c>
      <c r="B192" s="16" t="s">
        <v>503</v>
      </c>
      <c r="C192" s="16" t="s">
        <v>504</v>
      </c>
      <c r="D192" s="16" t="s">
        <v>75</v>
      </c>
      <c r="E192" s="3">
        <v>86</v>
      </c>
      <c r="F192" s="3">
        <v>89</v>
      </c>
      <c r="G192" s="17">
        <f t="shared" si="18"/>
        <v>88</v>
      </c>
      <c r="H192" s="3">
        <v>90</v>
      </c>
      <c r="I192" s="3">
        <v>85</v>
      </c>
      <c r="J192" s="17">
        <f t="shared" si="20"/>
        <v>88</v>
      </c>
      <c r="K192" s="3">
        <v>64</v>
      </c>
      <c r="L192" s="3">
        <v>95</v>
      </c>
      <c r="M192" s="17">
        <v>90</v>
      </c>
      <c r="N192" s="47">
        <v>95</v>
      </c>
      <c r="O192" s="47">
        <v>93</v>
      </c>
      <c r="P192" s="17">
        <f t="shared" si="19"/>
        <v>94</v>
      </c>
      <c r="Q192" s="18">
        <f t="shared" si="22"/>
        <v>90</v>
      </c>
      <c r="R192" s="17" t="str">
        <f t="shared" si="23"/>
        <v>Xuất sắc</v>
      </c>
    </row>
    <row r="193" spans="1:18" s="41" customFormat="1" ht="15.75" customHeight="1" x14ac:dyDescent="0.2">
      <c r="A193" s="51">
        <v>35</v>
      </c>
      <c r="B193" s="16" t="s">
        <v>505</v>
      </c>
      <c r="C193" s="16" t="s">
        <v>506</v>
      </c>
      <c r="D193" s="16" t="s">
        <v>75</v>
      </c>
      <c r="E193" s="3">
        <v>90</v>
      </c>
      <c r="F193" s="3">
        <v>88</v>
      </c>
      <c r="G193" s="17">
        <f t="shared" si="18"/>
        <v>89</v>
      </c>
      <c r="H193" s="3">
        <v>87</v>
      </c>
      <c r="I193" s="3">
        <v>90</v>
      </c>
      <c r="J193" s="17">
        <f t="shared" si="20"/>
        <v>89</v>
      </c>
      <c r="K193" s="3">
        <v>90</v>
      </c>
      <c r="L193" s="3">
        <v>85</v>
      </c>
      <c r="M193" s="17">
        <v>90</v>
      </c>
      <c r="N193" s="47">
        <v>88</v>
      </c>
      <c r="O193" s="47">
        <v>93</v>
      </c>
      <c r="P193" s="17">
        <f t="shared" si="19"/>
        <v>91</v>
      </c>
      <c r="Q193" s="18">
        <f t="shared" si="22"/>
        <v>90</v>
      </c>
      <c r="R193" s="17" t="str">
        <f t="shared" si="23"/>
        <v>Xuất sắc</v>
      </c>
    </row>
    <row r="194" spans="1:18" s="41" customFormat="1" ht="15.75" customHeight="1" x14ac:dyDescent="0.2">
      <c r="A194" s="51">
        <v>36</v>
      </c>
      <c r="B194" s="16" t="s">
        <v>507</v>
      </c>
      <c r="C194" s="16" t="s">
        <v>508</v>
      </c>
      <c r="D194" s="16" t="s">
        <v>75</v>
      </c>
      <c r="E194" s="3">
        <v>83</v>
      </c>
      <c r="F194" s="3">
        <v>80</v>
      </c>
      <c r="G194" s="17">
        <f t="shared" si="18"/>
        <v>82</v>
      </c>
      <c r="H194" s="3">
        <v>86</v>
      </c>
      <c r="I194" s="3">
        <v>90</v>
      </c>
      <c r="J194" s="17">
        <f t="shared" si="20"/>
        <v>88</v>
      </c>
      <c r="K194" s="3">
        <v>90</v>
      </c>
      <c r="L194" s="3">
        <v>95</v>
      </c>
      <c r="M194" s="17">
        <v>90</v>
      </c>
      <c r="N194" s="47">
        <v>90</v>
      </c>
      <c r="O194" s="47">
        <v>95</v>
      </c>
      <c r="P194" s="17">
        <f t="shared" si="19"/>
        <v>93</v>
      </c>
      <c r="Q194" s="18">
        <f t="shared" si="22"/>
        <v>88</v>
      </c>
      <c r="R194" s="17" t="str">
        <f t="shared" si="23"/>
        <v>Tốt</v>
      </c>
    </row>
    <row r="195" spans="1:18" s="41" customFormat="1" ht="15.75" customHeight="1" x14ac:dyDescent="0.2">
      <c r="A195" s="51">
        <v>37</v>
      </c>
      <c r="B195" s="16" t="s">
        <v>509</v>
      </c>
      <c r="C195" s="16" t="s">
        <v>510</v>
      </c>
      <c r="D195" s="16" t="s">
        <v>75</v>
      </c>
      <c r="E195" s="3">
        <v>64</v>
      </c>
      <c r="F195" s="3">
        <v>75</v>
      </c>
      <c r="G195" s="17">
        <f t="shared" si="18"/>
        <v>70</v>
      </c>
      <c r="H195" s="3">
        <v>78</v>
      </c>
      <c r="I195" s="3">
        <v>80</v>
      </c>
      <c r="J195" s="17">
        <f t="shared" si="20"/>
        <v>79</v>
      </c>
      <c r="K195" s="3">
        <v>85</v>
      </c>
      <c r="L195" s="3">
        <v>70</v>
      </c>
      <c r="M195" s="17">
        <v>90</v>
      </c>
      <c r="N195" s="47">
        <v>80</v>
      </c>
      <c r="O195" s="47">
        <v>93</v>
      </c>
      <c r="P195" s="17">
        <f t="shared" si="19"/>
        <v>87</v>
      </c>
      <c r="Q195" s="18">
        <f t="shared" si="22"/>
        <v>82</v>
      </c>
      <c r="R195" s="17" t="str">
        <f t="shared" si="23"/>
        <v>Tốt</v>
      </c>
    </row>
    <row r="196" spans="1:18" s="41" customFormat="1" ht="15.75" customHeight="1" x14ac:dyDescent="0.2">
      <c r="A196" s="51">
        <v>38</v>
      </c>
      <c r="B196" s="16" t="s">
        <v>511</v>
      </c>
      <c r="C196" s="16" t="s">
        <v>512</v>
      </c>
      <c r="D196" s="16" t="s">
        <v>75</v>
      </c>
      <c r="E196" s="3">
        <v>80</v>
      </c>
      <c r="F196" s="3">
        <v>70</v>
      </c>
      <c r="G196" s="17">
        <f t="shared" si="18"/>
        <v>75</v>
      </c>
      <c r="H196" s="3">
        <v>77</v>
      </c>
      <c r="I196" s="3">
        <v>75</v>
      </c>
      <c r="J196" s="17">
        <f t="shared" si="20"/>
        <v>76</v>
      </c>
      <c r="K196" s="3">
        <v>85</v>
      </c>
      <c r="L196" s="3">
        <v>70</v>
      </c>
      <c r="M196" s="17">
        <v>90</v>
      </c>
      <c r="N196" s="47">
        <v>85</v>
      </c>
      <c r="O196" s="47">
        <v>95</v>
      </c>
      <c r="P196" s="17">
        <f t="shared" si="19"/>
        <v>90</v>
      </c>
      <c r="Q196" s="18">
        <f t="shared" si="22"/>
        <v>83</v>
      </c>
      <c r="R196" s="17" t="str">
        <f t="shared" si="23"/>
        <v>Tốt</v>
      </c>
    </row>
    <row r="197" spans="1:18" s="41" customFormat="1" ht="15.75" customHeight="1" x14ac:dyDescent="0.2">
      <c r="A197" s="51">
        <v>39</v>
      </c>
      <c r="B197" s="16" t="s">
        <v>513</v>
      </c>
      <c r="C197" s="16" t="s">
        <v>514</v>
      </c>
      <c r="D197" s="16" t="s">
        <v>80</v>
      </c>
      <c r="E197" s="3">
        <v>80</v>
      </c>
      <c r="F197" s="3">
        <v>84</v>
      </c>
      <c r="G197" s="17">
        <f t="shared" si="18"/>
        <v>82</v>
      </c>
      <c r="H197" s="3">
        <v>85</v>
      </c>
      <c r="I197" s="3">
        <v>85</v>
      </c>
      <c r="J197" s="17">
        <f t="shared" si="20"/>
        <v>85</v>
      </c>
      <c r="K197" s="3">
        <v>90</v>
      </c>
      <c r="L197" s="3">
        <v>85</v>
      </c>
      <c r="M197" s="17">
        <v>90</v>
      </c>
      <c r="N197" s="47">
        <v>90</v>
      </c>
      <c r="O197" s="47">
        <v>93</v>
      </c>
      <c r="P197" s="17">
        <f t="shared" si="19"/>
        <v>92</v>
      </c>
      <c r="Q197" s="18">
        <f t="shared" si="22"/>
        <v>87</v>
      </c>
      <c r="R197" s="17" t="str">
        <f t="shared" si="23"/>
        <v>Tốt</v>
      </c>
    </row>
    <row r="198" spans="1:18" s="41" customFormat="1" ht="15.75" customHeight="1" x14ac:dyDescent="0.2">
      <c r="A198" s="51">
        <v>40</v>
      </c>
      <c r="B198" s="16" t="s">
        <v>515</v>
      </c>
      <c r="C198" s="16" t="s">
        <v>79</v>
      </c>
      <c r="D198" s="20" t="s">
        <v>80</v>
      </c>
      <c r="E198" s="3">
        <v>83</v>
      </c>
      <c r="F198" s="3">
        <v>84</v>
      </c>
      <c r="G198" s="17">
        <f t="shared" si="18"/>
        <v>84</v>
      </c>
      <c r="H198" s="3">
        <v>83</v>
      </c>
      <c r="I198" s="3">
        <v>90</v>
      </c>
      <c r="J198" s="17">
        <f t="shared" si="20"/>
        <v>87</v>
      </c>
      <c r="K198" s="3">
        <v>85</v>
      </c>
      <c r="L198" s="3">
        <v>85</v>
      </c>
      <c r="M198" s="17">
        <v>90</v>
      </c>
      <c r="N198" s="47">
        <v>85</v>
      </c>
      <c r="O198" s="47">
        <v>90</v>
      </c>
      <c r="P198" s="17">
        <f t="shared" si="19"/>
        <v>88</v>
      </c>
      <c r="Q198" s="18">
        <f t="shared" si="22"/>
        <v>87</v>
      </c>
      <c r="R198" s="17" t="str">
        <f t="shared" si="23"/>
        <v>Tốt</v>
      </c>
    </row>
    <row r="199" spans="1:18" s="41" customFormat="1" ht="15.75" customHeight="1" x14ac:dyDescent="0.2">
      <c r="A199" s="51">
        <v>41</v>
      </c>
      <c r="B199" s="16" t="s">
        <v>516</v>
      </c>
      <c r="C199" s="16" t="s">
        <v>59</v>
      </c>
      <c r="D199" s="16" t="s">
        <v>401</v>
      </c>
      <c r="E199" s="3">
        <v>95</v>
      </c>
      <c r="F199" s="3">
        <v>80</v>
      </c>
      <c r="G199" s="17">
        <f t="shared" si="18"/>
        <v>88</v>
      </c>
      <c r="H199" s="3">
        <v>80</v>
      </c>
      <c r="I199" s="3">
        <v>75</v>
      </c>
      <c r="J199" s="17">
        <f t="shared" si="20"/>
        <v>78</v>
      </c>
      <c r="K199" s="3">
        <v>90</v>
      </c>
      <c r="L199" s="3">
        <v>80</v>
      </c>
      <c r="M199" s="17">
        <v>90</v>
      </c>
      <c r="N199" s="47">
        <v>88</v>
      </c>
      <c r="O199" s="47">
        <v>93</v>
      </c>
      <c r="P199" s="17">
        <f t="shared" si="19"/>
        <v>91</v>
      </c>
      <c r="Q199" s="18">
        <f t="shared" si="22"/>
        <v>87</v>
      </c>
      <c r="R199" s="17" t="str">
        <f t="shared" si="23"/>
        <v>Tốt</v>
      </c>
    </row>
    <row r="200" spans="1:18" s="41" customFormat="1" ht="15.75" customHeight="1" x14ac:dyDescent="0.2">
      <c r="A200" s="51">
        <v>42</v>
      </c>
      <c r="B200" s="16" t="s">
        <v>517</v>
      </c>
      <c r="C200" s="16" t="s">
        <v>518</v>
      </c>
      <c r="D200" s="16" t="s">
        <v>401</v>
      </c>
      <c r="E200" s="3">
        <v>93</v>
      </c>
      <c r="F200" s="3">
        <v>90</v>
      </c>
      <c r="G200" s="17">
        <f t="shared" si="18"/>
        <v>92</v>
      </c>
      <c r="H200" s="3">
        <v>88</v>
      </c>
      <c r="I200" s="3">
        <v>90</v>
      </c>
      <c r="J200" s="17">
        <f t="shared" si="20"/>
        <v>89</v>
      </c>
      <c r="K200" s="3">
        <v>90</v>
      </c>
      <c r="L200" s="3">
        <v>95</v>
      </c>
      <c r="M200" s="17">
        <v>90</v>
      </c>
      <c r="N200" s="47">
        <v>90</v>
      </c>
      <c r="O200" s="47">
        <v>93</v>
      </c>
      <c r="P200" s="17">
        <f t="shared" si="19"/>
        <v>92</v>
      </c>
      <c r="Q200" s="18">
        <f t="shared" si="22"/>
        <v>91</v>
      </c>
      <c r="R200" s="17" t="str">
        <f t="shared" si="23"/>
        <v>Xuất sắc</v>
      </c>
    </row>
    <row r="201" spans="1:18" s="41" customFormat="1" ht="15.75" customHeight="1" x14ac:dyDescent="0.2">
      <c r="A201" s="51">
        <v>43</v>
      </c>
      <c r="B201" s="16" t="s">
        <v>519</v>
      </c>
      <c r="C201" s="16" t="s">
        <v>34</v>
      </c>
      <c r="D201" s="16" t="s">
        <v>401</v>
      </c>
      <c r="E201" s="3">
        <v>88</v>
      </c>
      <c r="F201" s="3">
        <v>75</v>
      </c>
      <c r="G201" s="17">
        <f t="shared" si="18"/>
        <v>82</v>
      </c>
      <c r="H201" s="3">
        <v>85</v>
      </c>
      <c r="I201" s="3">
        <v>85</v>
      </c>
      <c r="J201" s="17">
        <f t="shared" si="20"/>
        <v>85</v>
      </c>
      <c r="K201" s="3">
        <v>85</v>
      </c>
      <c r="L201" s="3">
        <v>85</v>
      </c>
      <c r="M201" s="17">
        <v>90</v>
      </c>
      <c r="N201" s="47">
        <v>88</v>
      </c>
      <c r="O201" s="47">
        <v>93</v>
      </c>
      <c r="P201" s="17">
        <f t="shared" si="19"/>
        <v>91</v>
      </c>
      <c r="Q201" s="18">
        <f t="shared" si="22"/>
        <v>87</v>
      </c>
      <c r="R201" s="17" t="str">
        <f t="shared" si="23"/>
        <v>Tốt</v>
      </c>
    </row>
    <row r="202" spans="1:18" s="41" customFormat="1" ht="15.75" customHeight="1" x14ac:dyDescent="0.2">
      <c r="A202" s="51">
        <v>44</v>
      </c>
      <c r="B202" s="20" t="s">
        <v>520</v>
      </c>
      <c r="C202" s="20" t="s">
        <v>521</v>
      </c>
      <c r="D202" s="20" t="s">
        <v>401</v>
      </c>
      <c r="E202" s="3">
        <v>93</v>
      </c>
      <c r="F202" s="3">
        <v>80</v>
      </c>
      <c r="G202" s="17">
        <f t="shared" si="18"/>
        <v>87</v>
      </c>
      <c r="H202" s="3">
        <v>80</v>
      </c>
      <c r="I202" s="3">
        <v>80</v>
      </c>
      <c r="J202" s="17">
        <f t="shared" si="20"/>
        <v>80</v>
      </c>
      <c r="K202" s="3">
        <v>64</v>
      </c>
      <c r="L202" s="3">
        <v>75</v>
      </c>
      <c r="M202" s="17">
        <v>90</v>
      </c>
      <c r="N202" s="47">
        <v>79</v>
      </c>
      <c r="O202" s="17">
        <v>85</v>
      </c>
      <c r="P202" s="17">
        <f t="shared" si="19"/>
        <v>82</v>
      </c>
      <c r="Q202" s="18">
        <f t="shared" si="22"/>
        <v>85</v>
      </c>
      <c r="R202" s="17" t="str">
        <f t="shared" si="23"/>
        <v>Tốt</v>
      </c>
    </row>
    <row r="203" spans="1:18" s="41" customFormat="1" ht="15.75" customHeight="1" x14ac:dyDescent="0.2">
      <c r="A203" s="51">
        <v>45</v>
      </c>
      <c r="B203" s="16" t="s">
        <v>522</v>
      </c>
      <c r="C203" s="16" t="s">
        <v>523</v>
      </c>
      <c r="D203" s="16" t="s">
        <v>524</v>
      </c>
      <c r="E203" s="3">
        <v>83</v>
      </c>
      <c r="F203" s="3">
        <v>80</v>
      </c>
      <c r="G203" s="17">
        <f t="shared" si="18"/>
        <v>82</v>
      </c>
      <c r="H203" s="3">
        <v>80</v>
      </c>
      <c r="I203" s="3">
        <v>75</v>
      </c>
      <c r="J203" s="17">
        <f t="shared" si="20"/>
        <v>78</v>
      </c>
      <c r="K203" s="3">
        <v>80</v>
      </c>
      <c r="L203" s="3">
        <v>85</v>
      </c>
      <c r="M203" s="17">
        <v>90</v>
      </c>
      <c r="N203" s="47">
        <v>80</v>
      </c>
      <c r="O203" s="47">
        <v>93</v>
      </c>
      <c r="P203" s="17">
        <f t="shared" si="19"/>
        <v>87</v>
      </c>
      <c r="Q203" s="18">
        <f t="shared" si="22"/>
        <v>84</v>
      </c>
      <c r="R203" s="17" t="str">
        <f t="shared" si="23"/>
        <v>Tốt</v>
      </c>
    </row>
    <row r="204" spans="1:18" s="41" customFormat="1" ht="15.75" customHeight="1" x14ac:dyDescent="0.2">
      <c r="A204" s="51">
        <v>46</v>
      </c>
      <c r="B204" s="16" t="s">
        <v>525</v>
      </c>
      <c r="C204" s="16" t="s">
        <v>526</v>
      </c>
      <c r="D204" s="16" t="s">
        <v>527</v>
      </c>
      <c r="E204" s="3">
        <v>93</v>
      </c>
      <c r="F204" s="3">
        <v>80</v>
      </c>
      <c r="G204" s="17">
        <f t="shared" si="18"/>
        <v>87</v>
      </c>
      <c r="H204" s="3">
        <v>83</v>
      </c>
      <c r="I204" s="3">
        <v>80</v>
      </c>
      <c r="J204" s="17">
        <f t="shared" si="20"/>
        <v>82</v>
      </c>
      <c r="K204" s="3">
        <v>85</v>
      </c>
      <c r="L204" s="3">
        <v>85</v>
      </c>
      <c r="M204" s="17">
        <v>90</v>
      </c>
      <c r="N204" s="47">
        <v>80</v>
      </c>
      <c r="O204" s="47">
        <v>93</v>
      </c>
      <c r="P204" s="17">
        <f t="shared" si="19"/>
        <v>87</v>
      </c>
      <c r="Q204" s="18">
        <f t="shared" si="22"/>
        <v>87</v>
      </c>
      <c r="R204" s="17" t="str">
        <f t="shared" si="23"/>
        <v>Tốt</v>
      </c>
    </row>
    <row r="205" spans="1:18" s="41" customFormat="1" ht="15.75" customHeight="1" x14ac:dyDescent="0.2">
      <c r="A205" s="51">
        <v>47</v>
      </c>
      <c r="B205" s="16" t="s">
        <v>528</v>
      </c>
      <c r="C205" s="16" t="s">
        <v>529</v>
      </c>
      <c r="D205" s="16" t="s">
        <v>92</v>
      </c>
      <c r="E205" s="3">
        <v>89</v>
      </c>
      <c r="F205" s="3">
        <v>80</v>
      </c>
      <c r="G205" s="17">
        <f t="shared" si="18"/>
        <v>85</v>
      </c>
      <c r="H205" s="3">
        <v>80</v>
      </c>
      <c r="I205" s="3">
        <v>80</v>
      </c>
      <c r="J205" s="17">
        <f t="shared" si="20"/>
        <v>80</v>
      </c>
      <c r="K205" s="3">
        <v>90</v>
      </c>
      <c r="L205" s="3">
        <v>85</v>
      </c>
      <c r="M205" s="17">
        <v>90</v>
      </c>
      <c r="N205" s="47">
        <v>85</v>
      </c>
      <c r="O205" s="47">
        <v>95</v>
      </c>
      <c r="P205" s="17">
        <f t="shared" si="19"/>
        <v>90</v>
      </c>
      <c r="Q205" s="18">
        <f t="shared" si="22"/>
        <v>86</v>
      </c>
      <c r="R205" s="17" t="str">
        <f t="shared" si="23"/>
        <v>Tốt</v>
      </c>
    </row>
    <row r="206" spans="1:18" s="41" customFormat="1" ht="15.75" customHeight="1" x14ac:dyDescent="0.2">
      <c r="A206" s="51">
        <v>48</v>
      </c>
      <c r="B206" s="16" t="s">
        <v>530</v>
      </c>
      <c r="C206" s="16" t="s">
        <v>465</v>
      </c>
      <c r="D206" s="16" t="s">
        <v>92</v>
      </c>
      <c r="E206" s="3">
        <v>88</v>
      </c>
      <c r="F206" s="3">
        <v>75</v>
      </c>
      <c r="G206" s="17">
        <f t="shared" si="18"/>
        <v>82</v>
      </c>
      <c r="H206" s="3">
        <v>75</v>
      </c>
      <c r="I206" s="3">
        <v>75</v>
      </c>
      <c r="J206" s="17">
        <f t="shared" si="20"/>
        <v>75</v>
      </c>
      <c r="K206" s="3">
        <v>85</v>
      </c>
      <c r="L206" s="3">
        <v>70</v>
      </c>
      <c r="M206" s="17">
        <v>90</v>
      </c>
      <c r="N206" s="47">
        <v>80</v>
      </c>
      <c r="O206" s="47">
        <v>95</v>
      </c>
      <c r="P206" s="17">
        <f t="shared" si="19"/>
        <v>88</v>
      </c>
      <c r="Q206" s="18">
        <f t="shared" si="22"/>
        <v>84</v>
      </c>
      <c r="R206" s="17" t="str">
        <f t="shared" si="23"/>
        <v>Tốt</v>
      </c>
    </row>
    <row r="207" spans="1:18" s="41" customFormat="1" ht="15.75" customHeight="1" x14ac:dyDescent="0.2">
      <c r="A207" s="51">
        <v>49</v>
      </c>
      <c r="B207" s="16" t="s">
        <v>531</v>
      </c>
      <c r="C207" s="16" t="s">
        <v>79</v>
      </c>
      <c r="D207" s="16" t="s">
        <v>532</v>
      </c>
      <c r="E207" s="3">
        <v>87</v>
      </c>
      <c r="F207" s="3">
        <v>70</v>
      </c>
      <c r="G207" s="17">
        <f t="shared" si="18"/>
        <v>79</v>
      </c>
      <c r="H207" s="3">
        <v>75</v>
      </c>
      <c r="I207" s="3">
        <v>75</v>
      </c>
      <c r="J207" s="17">
        <f t="shared" si="20"/>
        <v>75</v>
      </c>
      <c r="K207" s="3">
        <v>64</v>
      </c>
      <c r="L207" s="3">
        <v>80</v>
      </c>
      <c r="M207" s="17">
        <v>90</v>
      </c>
      <c r="N207" s="47">
        <v>80</v>
      </c>
      <c r="O207" s="47">
        <v>93</v>
      </c>
      <c r="P207" s="17">
        <f t="shared" si="19"/>
        <v>87</v>
      </c>
      <c r="Q207" s="18">
        <f t="shared" si="22"/>
        <v>83</v>
      </c>
      <c r="R207" s="17" t="str">
        <f t="shared" si="23"/>
        <v>Tốt</v>
      </c>
    </row>
    <row r="208" spans="1:18" s="41" customFormat="1" ht="15.75" customHeight="1" x14ac:dyDescent="0.2">
      <c r="A208" s="51">
        <v>50</v>
      </c>
      <c r="B208" s="16" t="s">
        <v>533</v>
      </c>
      <c r="C208" s="16" t="s">
        <v>25</v>
      </c>
      <c r="D208" s="16" t="s">
        <v>237</v>
      </c>
      <c r="E208" s="3">
        <v>91</v>
      </c>
      <c r="F208" s="3">
        <v>85</v>
      </c>
      <c r="G208" s="17">
        <f t="shared" si="18"/>
        <v>88</v>
      </c>
      <c r="H208" s="3">
        <v>89</v>
      </c>
      <c r="I208" s="3">
        <v>90</v>
      </c>
      <c r="J208" s="17">
        <f t="shared" si="20"/>
        <v>90</v>
      </c>
      <c r="K208" s="3">
        <v>90</v>
      </c>
      <c r="L208" s="3">
        <v>95</v>
      </c>
      <c r="M208" s="17">
        <v>90</v>
      </c>
      <c r="N208" s="47">
        <v>95</v>
      </c>
      <c r="O208" s="47">
        <v>93</v>
      </c>
      <c r="P208" s="17">
        <f t="shared" si="19"/>
        <v>94</v>
      </c>
      <c r="Q208" s="18">
        <f t="shared" si="22"/>
        <v>91</v>
      </c>
      <c r="R208" s="17" t="str">
        <f t="shared" si="23"/>
        <v>Xuất sắc</v>
      </c>
    </row>
    <row r="209" spans="1:18" s="41" customFormat="1" ht="15.75" customHeight="1" x14ac:dyDescent="0.2">
      <c r="A209" s="51">
        <v>51</v>
      </c>
      <c r="B209" s="16" t="s">
        <v>534</v>
      </c>
      <c r="C209" s="16" t="s">
        <v>535</v>
      </c>
      <c r="D209" s="16" t="s">
        <v>314</v>
      </c>
      <c r="E209" s="3">
        <v>87</v>
      </c>
      <c r="F209" s="3">
        <v>75</v>
      </c>
      <c r="G209" s="17">
        <f t="shared" si="18"/>
        <v>81</v>
      </c>
      <c r="H209" s="3">
        <v>85</v>
      </c>
      <c r="I209" s="3">
        <v>85</v>
      </c>
      <c r="J209" s="17">
        <f t="shared" si="20"/>
        <v>85</v>
      </c>
      <c r="K209" s="3">
        <v>90</v>
      </c>
      <c r="L209" s="3">
        <v>95</v>
      </c>
      <c r="M209" s="17">
        <v>90</v>
      </c>
      <c r="N209" s="47">
        <v>85</v>
      </c>
      <c r="O209" s="47">
        <v>90</v>
      </c>
      <c r="P209" s="17">
        <f t="shared" si="19"/>
        <v>88</v>
      </c>
      <c r="Q209" s="18">
        <f t="shared" si="22"/>
        <v>86</v>
      </c>
      <c r="R209" s="17" t="str">
        <f t="shared" si="23"/>
        <v>Tốt</v>
      </c>
    </row>
    <row r="210" spans="1:18" s="41" customFormat="1" ht="15.75" customHeight="1" x14ac:dyDescent="0.2">
      <c r="A210" s="51">
        <v>52</v>
      </c>
      <c r="B210" s="16" t="s">
        <v>536</v>
      </c>
      <c r="C210" s="16" t="s">
        <v>34</v>
      </c>
      <c r="D210" s="16" t="s">
        <v>113</v>
      </c>
      <c r="E210" s="3">
        <v>89</v>
      </c>
      <c r="F210" s="3">
        <v>85</v>
      </c>
      <c r="G210" s="17">
        <f t="shared" si="18"/>
        <v>87</v>
      </c>
      <c r="H210" s="3">
        <v>85</v>
      </c>
      <c r="I210" s="3">
        <v>90</v>
      </c>
      <c r="J210" s="17">
        <f t="shared" si="20"/>
        <v>88</v>
      </c>
      <c r="K210" s="3">
        <v>90</v>
      </c>
      <c r="L210" s="3">
        <v>90</v>
      </c>
      <c r="M210" s="17">
        <v>90</v>
      </c>
      <c r="N210" s="47">
        <v>95</v>
      </c>
      <c r="O210" s="47">
        <v>97</v>
      </c>
      <c r="P210" s="17">
        <f t="shared" si="19"/>
        <v>96</v>
      </c>
      <c r="Q210" s="18">
        <f t="shared" si="22"/>
        <v>90</v>
      </c>
      <c r="R210" s="17" t="str">
        <f t="shared" si="23"/>
        <v>Xuất sắc</v>
      </c>
    </row>
    <row r="211" spans="1:18" s="41" customFormat="1" ht="15.75" customHeight="1" x14ac:dyDescent="0.2">
      <c r="A211" s="51">
        <v>53</v>
      </c>
      <c r="B211" s="16" t="s">
        <v>537</v>
      </c>
      <c r="C211" s="16" t="s">
        <v>538</v>
      </c>
      <c r="D211" s="16" t="s">
        <v>539</v>
      </c>
      <c r="E211" s="3">
        <v>81</v>
      </c>
      <c r="F211" s="3">
        <v>80</v>
      </c>
      <c r="G211" s="17">
        <f t="shared" si="18"/>
        <v>81</v>
      </c>
      <c r="H211" s="3">
        <v>75</v>
      </c>
      <c r="I211" s="3">
        <v>70</v>
      </c>
      <c r="J211" s="17">
        <f t="shared" si="20"/>
        <v>73</v>
      </c>
      <c r="K211" s="3">
        <v>85</v>
      </c>
      <c r="L211" s="3">
        <v>85</v>
      </c>
      <c r="M211" s="17">
        <v>90</v>
      </c>
      <c r="N211" s="47">
        <v>85</v>
      </c>
      <c r="O211" s="47">
        <v>93</v>
      </c>
      <c r="P211" s="17">
        <f t="shared" si="19"/>
        <v>89</v>
      </c>
      <c r="Q211" s="18">
        <f t="shared" si="22"/>
        <v>83</v>
      </c>
      <c r="R211" s="17" t="str">
        <f t="shared" si="23"/>
        <v>Tốt</v>
      </c>
    </row>
    <row r="212" spans="1:18" s="41" customFormat="1" ht="15.75" customHeight="1" x14ac:dyDescent="0.2">
      <c r="A212" s="51">
        <v>54</v>
      </c>
      <c r="B212" s="16" t="s">
        <v>540</v>
      </c>
      <c r="C212" s="16" t="s">
        <v>541</v>
      </c>
      <c r="D212" s="16" t="s">
        <v>259</v>
      </c>
      <c r="E212" s="3">
        <v>90</v>
      </c>
      <c r="F212" s="3">
        <v>75</v>
      </c>
      <c r="G212" s="17">
        <f t="shared" si="18"/>
        <v>83</v>
      </c>
      <c r="H212" s="3">
        <v>85</v>
      </c>
      <c r="I212" s="3">
        <v>75</v>
      </c>
      <c r="J212" s="17">
        <f t="shared" si="20"/>
        <v>80</v>
      </c>
      <c r="K212" s="3">
        <v>85</v>
      </c>
      <c r="L212" s="3">
        <v>85</v>
      </c>
      <c r="M212" s="17">
        <v>90</v>
      </c>
      <c r="N212" s="47">
        <v>85</v>
      </c>
      <c r="O212" s="47">
        <v>93</v>
      </c>
      <c r="P212" s="17">
        <f t="shared" si="19"/>
        <v>89</v>
      </c>
      <c r="Q212" s="18">
        <f t="shared" si="22"/>
        <v>86</v>
      </c>
      <c r="R212" s="17" t="str">
        <f t="shared" si="23"/>
        <v>Tốt</v>
      </c>
    </row>
    <row r="213" spans="1:18" s="41" customFormat="1" ht="15.75" customHeight="1" x14ac:dyDescent="0.2">
      <c r="A213" s="51">
        <v>55</v>
      </c>
      <c r="B213" s="16" t="s">
        <v>542</v>
      </c>
      <c r="C213" s="16" t="s">
        <v>543</v>
      </c>
      <c r="D213" s="16" t="s">
        <v>126</v>
      </c>
      <c r="E213" s="3">
        <v>85</v>
      </c>
      <c r="F213" s="3">
        <v>75</v>
      </c>
      <c r="G213" s="17">
        <f t="shared" si="18"/>
        <v>80</v>
      </c>
      <c r="H213" s="3">
        <v>80</v>
      </c>
      <c r="I213" s="3">
        <v>75</v>
      </c>
      <c r="J213" s="17">
        <f t="shared" si="20"/>
        <v>78</v>
      </c>
      <c r="K213" s="3">
        <v>85</v>
      </c>
      <c r="L213" s="3">
        <v>85</v>
      </c>
      <c r="M213" s="17">
        <v>90</v>
      </c>
      <c r="N213" s="47">
        <v>64</v>
      </c>
      <c r="O213" s="47">
        <v>93</v>
      </c>
      <c r="P213" s="17">
        <f t="shared" si="19"/>
        <v>79</v>
      </c>
      <c r="Q213" s="18">
        <f t="shared" si="22"/>
        <v>82</v>
      </c>
      <c r="R213" s="17" t="str">
        <f t="shared" si="23"/>
        <v>Tốt</v>
      </c>
    </row>
    <row r="214" spans="1:18" s="41" customFormat="1" ht="15.75" customHeight="1" x14ac:dyDescent="0.2">
      <c r="A214" s="51">
        <v>56</v>
      </c>
      <c r="B214" s="16" t="s">
        <v>544</v>
      </c>
      <c r="C214" s="16" t="s">
        <v>545</v>
      </c>
      <c r="D214" s="16" t="s">
        <v>126</v>
      </c>
      <c r="E214" s="3">
        <v>81</v>
      </c>
      <c r="F214" s="3">
        <v>75</v>
      </c>
      <c r="G214" s="17">
        <f t="shared" si="18"/>
        <v>78</v>
      </c>
      <c r="H214" s="3">
        <v>80</v>
      </c>
      <c r="I214" s="3">
        <v>80</v>
      </c>
      <c r="J214" s="17">
        <f t="shared" si="20"/>
        <v>80</v>
      </c>
      <c r="K214" s="3">
        <v>85</v>
      </c>
      <c r="L214" s="3">
        <v>85</v>
      </c>
      <c r="M214" s="17">
        <v>90</v>
      </c>
      <c r="N214" s="47">
        <v>85</v>
      </c>
      <c r="O214" s="47">
        <v>93</v>
      </c>
      <c r="P214" s="17">
        <f t="shared" si="19"/>
        <v>89</v>
      </c>
      <c r="Q214" s="18">
        <f t="shared" si="22"/>
        <v>84</v>
      </c>
      <c r="R214" s="17" t="str">
        <f t="shared" si="23"/>
        <v>Tốt</v>
      </c>
    </row>
    <row r="215" spans="1:18" s="41" customFormat="1" ht="15.75" customHeight="1" x14ac:dyDescent="0.2">
      <c r="A215" s="51">
        <v>57</v>
      </c>
      <c r="B215" s="16" t="s">
        <v>546</v>
      </c>
      <c r="C215" s="16" t="s">
        <v>547</v>
      </c>
      <c r="D215" s="16" t="s">
        <v>548</v>
      </c>
      <c r="E215" s="3">
        <v>85</v>
      </c>
      <c r="F215" s="3">
        <v>75</v>
      </c>
      <c r="G215" s="17">
        <f t="shared" si="18"/>
        <v>80</v>
      </c>
      <c r="H215" s="3">
        <v>83</v>
      </c>
      <c r="I215" s="3">
        <v>85</v>
      </c>
      <c r="J215" s="17">
        <f t="shared" si="20"/>
        <v>84</v>
      </c>
      <c r="K215" s="3">
        <v>85</v>
      </c>
      <c r="L215" s="3">
        <v>85</v>
      </c>
      <c r="M215" s="17">
        <v>90</v>
      </c>
      <c r="N215" s="47">
        <v>85</v>
      </c>
      <c r="O215" s="47">
        <v>93</v>
      </c>
      <c r="P215" s="17">
        <f t="shared" si="19"/>
        <v>89</v>
      </c>
      <c r="Q215" s="18">
        <f t="shared" si="22"/>
        <v>86</v>
      </c>
      <c r="R215" s="17" t="str">
        <f t="shared" si="23"/>
        <v>Tốt</v>
      </c>
    </row>
    <row r="216" spans="1:18" s="41" customFormat="1" ht="15.75" customHeight="1" x14ac:dyDescent="0.2">
      <c r="A216" s="51">
        <v>58</v>
      </c>
      <c r="B216" s="16" t="s">
        <v>549</v>
      </c>
      <c r="C216" s="16" t="s">
        <v>386</v>
      </c>
      <c r="D216" s="16" t="s">
        <v>159</v>
      </c>
      <c r="E216" s="3">
        <v>90</v>
      </c>
      <c r="F216" s="3">
        <v>75</v>
      </c>
      <c r="G216" s="17">
        <f t="shared" si="18"/>
        <v>83</v>
      </c>
      <c r="H216" s="3">
        <v>80</v>
      </c>
      <c r="I216" s="3">
        <v>85</v>
      </c>
      <c r="J216" s="17">
        <f t="shared" si="20"/>
        <v>83</v>
      </c>
      <c r="K216" s="3">
        <v>85</v>
      </c>
      <c r="L216" s="3">
        <v>85</v>
      </c>
      <c r="M216" s="17">
        <v>90</v>
      </c>
      <c r="N216" s="47">
        <v>80</v>
      </c>
      <c r="O216" s="47">
        <v>95</v>
      </c>
      <c r="P216" s="17">
        <f t="shared" si="19"/>
        <v>88</v>
      </c>
      <c r="Q216" s="18">
        <f t="shared" si="22"/>
        <v>86</v>
      </c>
      <c r="R216" s="17" t="str">
        <f t="shared" si="23"/>
        <v>Tốt</v>
      </c>
    </row>
    <row r="217" spans="1:18" s="48" customFormat="1" ht="15.75" customHeight="1" x14ac:dyDescent="0.2">
      <c r="R217" s="59"/>
    </row>
    <row r="218" spans="1:18" s="41" customFormat="1" ht="15.75" customHeight="1" x14ac:dyDescent="0.2">
      <c r="A218" s="243" t="s">
        <v>160</v>
      </c>
      <c r="B218" s="243"/>
      <c r="C218" s="243"/>
      <c r="D218" s="243"/>
      <c r="E218" s="243"/>
      <c r="F218" s="243"/>
      <c r="G218" s="243"/>
      <c r="H218" s="243"/>
      <c r="I218" s="243"/>
      <c r="J218" s="243"/>
      <c r="K218" s="243"/>
      <c r="L218" s="243"/>
      <c r="M218" s="243"/>
      <c r="N218" s="243"/>
      <c r="O218" s="243"/>
      <c r="P218" s="243"/>
      <c r="Q218" s="243"/>
      <c r="R218" s="243"/>
    </row>
    <row r="219" spans="1:18" s="41" customFormat="1" ht="15.75" customHeight="1" x14ac:dyDescent="0.2">
      <c r="A219" s="227" t="s">
        <v>4</v>
      </c>
      <c r="B219" s="227" t="s">
        <v>5</v>
      </c>
      <c r="C219" s="227" t="s">
        <v>6</v>
      </c>
      <c r="D219" s="227" t="s">
        <v>7</v>
      </c>
      <c r="E219" s="231" t="s">
        <v>8</v>
      </c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</row>
    <row r="220" spans="1:18" s="41" customFormat="1" ht="15.75" customHeight="1" x14ac:dyDescent="0.2">
      <c r="A220" s="227"/>
      <c r="B220" s="227"/>
      <c r="C220" s="227"/>
      <c r="D220" s="227"/>
      <c r="E220" s="231" t="s">
        <v>9</v>
      </c>
      <c r="F220" s="231"/>
      <c r="G220" s="231"/>
      <c r="H220" s="231" t="s">
        <v>10</v>
      </c>
      <c r="I220" s="231"/>
      <c r="J220" s="231"/>
      <c r="K220" s="231" t="s">
        <v>11</v>
      </c>
      <c r="L220" s="231"/>
      <c r="M220" s="231"/>
      <c r="N220" s="231" t="s">
        <v>12</v>
      </c>
      <c r="O220" s="231"/>
      <c r="P220" s="231"/>
      <c r="Q220" s="245" t="s">
        <v>13</v>
      </c>
      <c r="R220" s="245" t="s">
        <v>14</v>
      </c>
    </row>
    <row r="221" spans="1:18" s="41" customFormat="1" ht="15.75" customHeight="1" x14ac:dyDescent="0.2">
      <c r="A221" s="227"/>
      <c r="B221" s="227"/>
      <c r="C221" s="227"/>
      <c r="D221" s="227"/>
      <c r="E221" s="18" t="s">
        <v>15</v>
      </c>
      <c r="F221" s="18" t="s">
        <v>16</v>
      </c>
      <c r="G221" s="18" t="s">
        <v>17</v>
      </c>
      <c r="H221" s="18" t="s">
        <v>18</v>
      </c>
      <c r="I221" s="18" t="s">
        <v>19</v>
      </c>
      <c r="J221" s="18" t="s">
        <v>17</v>
      </c>
      <c r="K221" s="18" t="s">
        <v>20</v>
      </c>
      <c r="L221" s="18" t="s">
        <v>21</v>
      </c>
      <c r="M221" s="18" t="s">
        <v>17</v>
      </c>
      <c r="N221" s="18" t="s">
        <v>22</v>
      </c>
      <c r="O221" s="18" t="s">
        <v>23</v>
      </c>
      <c r="P221" s="18" t="s">
        <v>17</v>
      </c>
      <c r="Q221" s="245"/>
      <c r="R221" s="245"/>
    </row>
    <row r="222" spans="1:18" s="41" customFormat="1" ht="15.75" customHeight="1" x14ac:dyDescent="0.2">
      <c r="A222" s="24">
        <v>1</v>
      </c>
      <c r="B222" s="25" t="s">
        <v>24</v>
      </c>
      <c r="C222" s="25" t="s">
        <v>25</v>
      </c>
      <c r="D222" s="26" t="s">
        <v>26</v>
      </c>
      <c r="E222" s="3">
        <v>90</v>
      </c>
      <c r="F222" s="3">
        <v>82</v>
      </c>
      <c r="G222" s="17">
        <f t="shared" ref="G222:G279" si="24">ROUND((E222+F222)/2,0)</f>
        <v>86</v>
      </c>
      <c r="H222" s="3">
        <v>80</v>
      </c>
      <c r="I222" s="3">
        <v>86</v>
      </c>
      <c r="J222" s="17">
        <f>ROUND((H222+I222)/2,0)</f>
        <v>83</v>
      </c>
      <c r="K222" s="3">
        <v>82</v>
      </c>
      <c r="L222" s="3">
        <v>86</v>
      </c>
      <c r="M222" s="17">
        <f>ROUND((K222+L222)/2,0)</f>
        <v>84</v>
      </c>
      <c r="N222" s="3">
        <v>88</v>
      </c>
      <c r="O222" s="24">
        <v>88</v>
      </c>
      <c r="P222" s="17">
        <f t="shared" ref="P222:P275" si="25">ROUND((N222+O222)/2,0)</f>
        <v>88</v>
      </c>
      <c r="Q222" s="18">
        <f>ROUND((G222+J222+M222+P222)/4,0)</f>
        <v>85</v>
      </c>
      <c r="R222" s="17" t="str">
        <f>IF(Q222&gt;=90,"Xuất sắc",IF(Q222&gt;=80,"Tốt",IF(Q222&gt;=65,"Khá",IF(Q222&gt;=50,"TB",IF(Q222&gt;=30,"Yếu","Kém")))))</f>
        <v>Tốt</v>
      </c>
    </row>
    <row r="223" spans="1:18" s="41" customFormat="1" ht="15.75" customHeight="1" x14ac:dyDescent="0.2">
      <c r="A223" s="24">
        <v>2</v>
      </c>
      <c r="B223" s="25" t="s">
        <v>27</v>
      </c>
      <c r="C223" s="25" t="s">
        <v>28</v>
      </c>
      <c r="D223" s="26" t="s">
        <v>29</v>
      </c>
      <c r="E223" s="3">
        <v>61</v>
      </c>
      <c r="F223" s="3">
        <v>80</v>
      </c>
      <c r="G223" s="17">
        <f t="shared" si="24"/>
        <v>71</v>
      </c>
      <c r="H223" s="3">
        <v>72</v>
      </c>
      <c r="I223" s="3">
        <v>80</v>
      </c>
      <c r="J223" s="17">
        <f t="shared" ref="J223:J279" si="26">ROUND((H223+I223)/2,0)</f>
        <v>76</v>
      </c>
      <c r="K223" s="3">
        <v>84</v>
      </c>
      <c r="L223" s="3">
        <v>80</v>
      </c>
      <c r="M223" s="17">
        <f t="shared" ref="M223:M250" si="27">ROUND((K223+L223)/2,0)</f>
        <v>82</v>
      </c>
      <c r="N223" s="3">
        <v>86</v>
      </c>
      <c r="O223" s="24">
        <v>86</v>
      </c>
      <c r="P223" s="17">
        <f t="shared" si="25"/>
        <v>86</v>
      </c>
      <c r="Q223" s="18">
        <f t="shared" ref="Q223:Q279" si="28">ROUND((G223+J223+M223+P223)/4,0)</f>
        <v>79</v>
      </c>
      <c r="R223" s="17" t="str">
        <f t="shared" ref="R223:R279" si="29">IF(Q223&gt;=90,"Xuất sắc",IF(Q223&gt;=80,"Tốt",IF(Q223&gt;=65,"Khá",IF(Q223&gt;=50,"TB",IF(Q223&gt;=30,"Yếu","Kém")))))</f>
        <v>Khá</v>
      </c>
    </row>
    <row r="224" spans="1:18" s="41" customFormat="1" ht="15.75" customHeight="1" x14ac:dyDescent="0.2">
      <c r="A224" s="24">
        <v>3</v>
      </c>
      <c r="B224" s="25" t="s">
        <v>30</v>
      </c>
      <c r="C224" s="25" t="s">
        <v>31</v>
      </c>
      <c r="D224" s="26" t="s">
        <v>32</v>
      </c>
      <c r="E224" s="3">
        <v>76</v>
      </c>
      <c r="F224" s="3">
        <v>70</v>
      </c>
      <c r="G224" s="17">
        <f t="shared" si="24"/>
        <v>73</v>
      </c>
      <c r="H224" s="3">
        <v>70</v>
      </c>
      <c r="I224" s="3">
        <v>80</v>
      </c>
      <c r="J224" s="17">
        <f t="shared" si="26"/>
        <v>75</v>
      </c>
      <c r="K224" s="3">
        <v>90</v>
      </c>
      <c r="L224" s="3">
        <v>82</v>
      </c>
      <c r="M224" s="17">
        <f t="shared" si="27"/>
        <v>86</v>
      </c>
      <c r="N224" s="3">
        <v>90</v>
      </c>
      <c r="O224" s="24">
        <v>80</v>
      </c>
      <c r="P224" s="17">
        <f t="shared" si="25"/>
        <v>85</v>
      </c>
      <c r="Q224" s="18">
        <f t="shared" si="28"/>
        <v>80</v>
      </c>
      <c r="R224" s="17" t="str">
        <f t="shared" si="29"/>
        <v>Tốt</v>
      </c>
    </row>
    <row r="225" spans="1:18" s="41" customFormat="1" ht="15.75" customHeight="1" x14ac:dyDescent="0.2">
      <c r="A225" s="24">
        <v>4</v>
      </c>
      <c r="B225" s="25" t="s">
        <v>33</v>
      </c>
      <c r="C225" s="25" t="s">
        <v>34</v>
      </c>
      <c r="D225" s="26" t="s">
        <v>35</v>
      </c>
      <c r="E225" s="3">
        <v>91</v>
      </c>
      <c r="F225" s="3">
        <v>85</v>
      </c>
      <c r="G225" s="17">
        <f t="shared" si="24"/>
        <v>88</v>
      </c>
      <c r="H225" s="3">
        <v>81</v>
      </c>
      <c r="I225" s="3">
        <v>82</v>
      </c>
      <c r="J225" s="17">
        <f t="shared" si="26"/>
        <v>82</v>
      </c>
      <c r="K225" s="3">
        <v>64</v>
      </c>
      <c r="L225" s="3">
        <v>80</v>
      </c>
      <c r="M225" s="17">
        <f t="shared" si="27"/>
        <v>72</v>
      </c>
      <c r="N225" s="3">
        <v>85</v>
      </c>
      <c r="O225" s="24">
        <v>85</v>
      </c>
      <c r="P225" s="17">
        <f t="shared" si="25"/>
        <v>85</v>
      </c>
      <c r="Q225" s="18">
        <f t="shared" si="28"/>
        <v>82</v>
      </c>
      <c r="R225" s="17" t="str">
        <f t="shared" si="29"/>
        <v>Tốt</v>
      </c>
    </row>
    <row r="226" spans="1:18" s="41" customFormat="1" ht="15.75" customHeight="1" x14ac:dyDescent="0.2">
      <c r="A226" s="24">
        <v>5</v>
      </c>
      <c r="B226" s="25" t="s">
        <v>36</v>
      </c>
      <c r="C226" s="25" t="s">
        <v>37</v>
      </c>
      <c r="D226" s="26" t="s">
        <v>38</v>
      </c>
      <c r="E226" s="3">
        <v>93</v>
      </c>
      <c r="F226" s="3">
        <v>86</v>
      </c>
      <c r="G226" s="17">
        <f t="shared" si="24"/>
        <v>90</v>
      </c>
      <c r="H226" s="3">
        <v>85</v>
      </c>
      <c r="I226" s="3">
        <v>88</v>
      </c>
      <c r="J226" s="17">
        <f t="shared" si="26"/>
        <v>87</v>
      </c>
      <c r="K226" s="3">
        <v>90</v>
      </c>
      <c r="L226" s="3">
        <v>90</v>
      </c>
      <c r="M226" s="17">
        <f t="shared" si="27"/>
        <v>90</v>
      </c>
      <c r="N226" s="3">
        <v>95</v>
      </c>
      <c r="O226" s="24">
        <v>95</v>
      </c>
      <c r="P226" s="17">
        <f t="shared" si="25"/>
        <v>95</v>
      </c>
      <c r="Q226" s="18">
        <f t="shared" si="28"/>
        <v>91</v>
      </c>
      <c r="R226" s="17" t="str">
        <f t="shared" si="29"/>
        <v>Xuất sắc</v>
      </c>
    </row>
    <row r="227" spans="1:18" s="41" customFormat="1" ht="15.75" customHeight="1" x14ac:dyDescent="0.2">
      <c r="A227" s="24">
        <v>6</v>
      </c>
      <c r="B227" s="25" t="s">
        <v>39</v>
      </c>
      <c r="C227" s="25" t="s">
        <v>40</v>
      </c>
      <c r="D227" s="26" t="s">
        <v>38</v>
      </c>
      <c r="E227" s="3">
        <v>74</v>
      </c>
      <c r="F227" s="3">
        <v>75</v>
      </c>
      <c r="G227" s="17">
        <f t="shared" si="24"/>
        <v>75</v>
      </c>
      <c r="H227" s="3">
        <v>70</v>
      </c>
      <c r="I227" s="3">
        <v>80</v>
      </c>
      <c r="J227" s="17">
        <f t="shared" si="26"/>
        <v>75</v>
      </c>
      <c r="K227" s="3">
        <v>80</v>
      </c>
      <c r="L227" s="3">
        <v>64</v>
      </c>
      <c r="M227" s="17">
        <f t="shared" si="27"/>
        <v>72</v>
      </c>
      <c r="N227" s="3">
        <v>80</v>
      </c>
      <c r="O227" s="24">
        <v>80</v>
      </c>
      <c r="P227" s="17">
        <f t="shared" si="25"/>
        <v>80</v>
      </c>
      <c r="Q227" s="18">
        <f t="shared" si="28"/>
        <v>76</v>
      </c>
      <c r="R227" s="17" t="str">
        <f t="shared" si="29"/>
        <v>Khá</v>
      </c>
    </row>
    <row r="228" spans="1:18" s="41" customFormat="1" ht="15.75" customHeight="1" x14ac:dyDescent="0.2">
      <c r="A228" s="24">
        <v>7</v>
      </c>
      <c r="B228" s="25" t="s">
        <v>41</v>
      </c>
      <c r="C228" s="25" t="s">
        <v>42</v>
      </c>
      <c r="D228" s="26" t="s">
        <v>38</v>
      </c>
      <c r="E228" s="3">
        <v>83</v>
      </c>
      <c r="F228" s="3">
        <v>86</v>
      </c>
      <c r="G228" s="17">
        <f t="shared" si="24"/>
        <v>85</v>
      </c>
      <c r="H228" s="3">
        <v>90</v>
      </c>
      <c r="I228" s="3">
        <v>94</v>
      </c>
      <c r="J228" s="17">
        <f t="shared" si="26"/>
        <v>92</v>
      </c>
      <c r="K228" s="3">
        <v>95</v>
      </c>
      <c r="L228" s="3">
        <v>95</v>
      </c>
      <c r="M228" s="17">
        <f t="shared" si="27"/>
        <v>95</v>
      </c>
      <c r="N228" s="3">
        <v>96</v>
      </c>
      <c r="O228" s="24">
        <v>96</v>
      </c>
      <c r="P228" s="17">
        <f t="shared" si="25"/>
        <v>96</v>
      </c>
      <c r="Q228" s="18">
        <f t="shared" si="28"/>
        <v>92</v>
      </c>
      <c r="R228" s="17" t="str">
        <f t="shared" si="29"/>
        <v>Xuất sắc</v>
      </c>
    </row>
    <row r="229" spans="1:18" s="41" customFormat="1" ht="15.75" customHeight="1" x14ac:dyDescent="0.2">
      <c r="A229" s="24">
        <v>8</v>
      </c>
      <c r="B229" s="25" t="s">
        <v>43</v>
      </c>
      <c r="C229" s="25" t="s">
        <v>44</v>
      </c>
      <c r="D229" s="26" t="s">
        <v>45</v>
      </c>
      <c r="E229" s="3">
        <v>82</v>
      </c>
      <c r="F229" s="3">
        <v>80</v>
      </c>
      <c r="G229" s="17">
        <f t="shared" si="24"/>
        <v>81</v>
      </c>
      <c r="H229" s="3">
        <v>75</v>
      </c>
      <c r="I229" s="3">
        <v>80</v>
      </c>
      <c r="J229" s="17">
        <f t="shared" si="26"/>
        <v>78</v>
      </c>
      <c r="K229" s="3">
        <v>84</v>
      </c>
      <c r="L229" s="3">
        <v>86</v>
      </c>
      <c r="M229" s="17">
        <f t="shared" si="27"/>
        <v>85</v>
      </c>
      <c r="N229" s="3">
        <v>95</v>
      </c>
      <c r="O229" s="24">
        <v>95</v>
      </c>
      <c r="P229" s="17">
        <f t="shared" si="25"/>
        <v>95</v>
      </c>
      <c r="Q229" s="18">
        <f t="shared" si="28"/>
        <v>85</v>
      </c>
      <c r="R229" s="17" t="str">
        <f t="shared" si="29"/>
        <v>Tốt</v>
      </c>
    </row>
    <row r="230" spans="1:18" s="41" customFormat="1" ht="15.75" customHeight="1" x14ac:dyDescent="0.2">
      <c r="A230" s="24">
        <v>9</v>
      </c>
      <c r="B230" s="25" t="s">
        <v>46</v>
      </c>
      <c r="C230" s="25" t="s">
        <v>47</v>
      </c>
      <c r="D230" s="26" t="s">
        <v>48</v>
      </c>
      <c r="E230" s="3">
        <v>60</v>
      </c>
      <c r="F230" s="3">
        <v>80</v>
      </c>
      <c r="G230" s="17">
        <f t="shared" si="24"/>
        <v>70</v>
      </c>
      <c r="H230" s="3">
        <v>74</v>
      </c>
      <c r="I230" s="3">
        <v>84</v>
      </c>
      <c r="J230" s="17">
        <f t="shared" si="26"/>
        <v>79</v>
      </c>
      <c r="K230" s="3">
        <v>82</v>
      </c>
      <c r="L230" s="3">
        <v>80</v>
      </c>
      <c r="M230" s="17">
        <f t="shared" si="27"/>
        <v>81</v>
      </c>
      <c r="N230" s="3">
        <v>80</v>
      </c>
      <c r="O230" s="24">
        <v>80</v>
      </c>
      <c r="P230" s="17">
        <f t="shared" si="25"/>
        <v>80</v>
      </c>
      <c r="Q230" s="18">
        <f t="shared" si="28"/>
        <v>78</v>
      </c>
      <c r="R230" s="17" t="str">
        <f t="shared" si="29"/>
        <v>Khá</v>
      </c>
    </row>
    <row r="231" spans="1:18" s="41" customFormat="1" ht="15.75" customHeight="1" x14ac:dyDescent="0.2">
      <c r="A231" s="24">
        <v>10</v>
      </c>
      <c r="B231" s="25" t="s">
        <v>49</v>
      </c>
      <c r="C231" s="25" t="s">
        <v>50</v>
      </c>
      <c r="D231" s="26" t="s">
        <v>48</v>
      </c>
      <c r="E231" s="3">
        <v>82</v>
      </c>
      <c r="F231" s="3">
        <v>60</v>
      </c>
      <c r="G231" s="17">
        <f t="shared" si="24"/>
        <v>71</v>
      </c>
      <c r="H231" s="3">
        <v>76</v>
      </c>
      <c r="I231" s="3">
        <v>84</v>
      </c>
      <c r="J231" s="17">
        <f t="shared" si="26"/>
        <v>80</v>
      </c>
      <c r="K231" s="3">
        <v>64</v>
      </c>
      <c r="L231" s="3">
        <v>80</v>
      </c>
      <c r="M231" s="17">
        <f t="shared" si="27"/>
        <v>72</v>
      </c>
      <c r="N231" s="3">
        <v>80</v>
      </c>
      <c r="O231" s="24">
        <v>80</v>
      </c>
      <c r="P231" s="17">
        <f t="shared" si="25"/>
        <v>80</v>
      </c>
      <c r="Q231" s="18">
        <f t="shared" si="28"/>
        <v>76</v>
      </c>
      <c r="R231" s="17" t="str">
        <f t="shared" si="29"/>
        <v>Khá</v>
      </c>
    </row>
    <row r="232" spans="1:18" s="41" customFormat="1" ht="15.75" customHeight="1" x14ac:dyDescent="0.2">
      <c r="A232" s="24">
        <v>11</v>
      </c>
      <c r="B232" s="25" t="s">
        <v>51</v>
      </c>
      <c r="C232" s="25" t="s">
        <v>52</v>
      </c>
      <c r="D232" s="26" t="s">
        <v>48</v>
      </c>
      <c r="E232" s="3">
        <v>92</v>
      </c>
      <c r="F232" s="3">
        <v>85</v>
      </c>
      <c r="G232" s="17">
        <f t="shared" si="24"/>
        <v>89</v>
      </c>
      <c r="H232" s="3">
        <v>86</v>
      </c>
      <c r="I232" s="3">
        <v>86</v>
      </c>
      <c r="J232" s="17">
        <f t="shared" si="26"/>
        <v>86</v>
      </c>
      <c r="K232" s="3">
        <v>90</v>
      </c>
      <c r="L232" s="3">
        <v>90</v>
      </c>
      <c r="M232" s="17">
        <f t="shared" si="27"/>
        <v>90</v>
      </c>
      <c r="N232" s="3">
        <v>95</v>
      </c>
      <c r="O232" s="24">
        <v>95</v>
      </c>
      <c r="P232" s="17">
        <f t="shared" si="25"/>
        <v>95</v>
      </c>
      <c r="Q232" s="18">
        <f t="shared" si="28"/>
        <v>90</v>
      </c>
      <c r="R232" s="17" t="str">
        <f t="shared" si="29"/>
        <v>Xuất sắc</v>
      </c>
    </row>
    <row r="233" spans="1:18" s="41" customFormat="1" ht="15.75" customHeight="1" x14ac:dyDescent="0.2">
      <c r="A233" s="24">
        <v>12</v>
      </c>
      <c r="B233" s="25" t="s">
        <v>53</v>
      </c>
      <c r="C233" s="25" t="s">
        <v>54</v>
      </c>
      <c r="D233" s="26" t="s">
        <v>48</v>
      </c>
      <c r="E233" s="3">
        <v>92</v>
      </c>
      <c r="F233" s="3">
        <v>82</v>
      </c>
      <c r="G233" s="17">
        <f t="shared" si="24"/>
        <v>87</v>
      </c>
      <c r="H233" s="3">
        <v>82</v>
      </c>
      <c r="I233" s="3">
        <v>80</v>
      </c>
      <c r="J233" s="17">
        <f t="shared" si="26"/>
        <v>81</v>
      </c>
      <c r="K233" s="3">
        <v>78</v>
      </c>
      <c r="L233" s="3">
        <v>78</v>
      </c>
      <c r="M233" s="17">
        <f t="shared" si="27"/>
        <v>78</v>
      </c>
      <c r="N233" s="3">
        <v>60</v>
      </c>
      <c r="O233" s="24">
        <v>80</v>
      </c>
      <c r="P233" s="17">
        <f t="shared" si="25"/>
        <v>70</v>
      </c>
      <c r="Q233" s="18">
        <f t="shared" si="28"/>
        <v>79</v>
      </c>
      <c r="R233" s="17" t="str">
        <f t="shared" si="29"/>
        <v>Khá</v>
      </c>
    </row>
    <row r="234" spans="1:18" s="41" customFormat="1" ht="15.75" customHeight="1" x14ac:dyDescent="0.2">
      <c r="A234" s="24">
        <v>13</v>
      </c>
      <c r="B234" s="25" t="s">
        <v>55</v>
      </c>
      <c r="C234" s="25" t="s">
        <v>56</v>
      </c>
      <c r="D234" s="26" t="s">
        <v>57</v>
      </c>
      <c r="E234" s="3">
        <v>74</v>
      </c>
      <c r="F234" s="3">
        <v>74</v>
      </c>
      <c r="G234" s="17">
        <f t="shared" si="24"/>
        <v>74</v>
      </c>
      <c r="H234" s="3">
        <v>74</v>
      </c>
      <c r="I234" s="3">
        <v>80</v>
      </c>
      <c r="J234" s="17">
        <f t="shared" si="26"/>
        <v>77</v>
      </c>
      <c r="K234" s="3">
        <v>64</v>
      </c>
      <c r="L234" s="3">
        <v>78</v>
      </c>
      <c r="M234" s="17">
        <f t="shared" si="27"/>
        <v>71</v>
      </c>
      <c r="N234" s="3">
        <v>85</v>
      </c>
      <c r="O234" s="24">
        <v>85</v>
      </c>
      <c r="P234" s="17">
        <f t="shared" si="25"/>
        <v>85</v>
      </c>
      <c r="Q234" s="18">
        <f t="shared" si="28"/>
        <v>77</v>
      </c>
      <c r="R234" s="17" t="str">
        <f t="shared" si="29"/>
        <v>Khá</v>
      </c>
    </row>
    <row r="235" spans="1:18" s="41" customFormat="1" ht="15.75" customHeight="1" x14ac:dyDescent="0.2">
      <c r="A235" s="24">
        <v>14</v>
      </c>
      <c r="B235" s="25" t="s">
        <v>58</v>
      </c>
      <c r="C235" s="25" t="s">
        <v>59</v>
      </c>
      <c r="D235" s="26" t="s">
        <v>57</v>
      </c>
      <c r="E235" s="3">
        <v>95</v>
      </c>
      <c r="F235" s="3">
        <v>64</v>
      </c>
      <c r="G235" s="17">
        <f t="shared" si="24"/>
        <v>80</v>
      </c>
      <c r="H235" s="3">
        <v>90</v>
      </c>
      <c r="I235" s="3">
        <v>95</v>
      </c>
      <c r="J235" s="17">
        <f t="shared" si="26"/>
        <v>93</v>
      </c>
      <c r="K235" s="3">
        <v>95</v>
      </c>
      <c r="L235" s="3">
        <v>95</v>
      </c>
      <c r="M235" s="17">
        <f t="shared" si="27"/>
        <v>95</v>
      </c>
      <c r="N235" s="3">
        <v>96</v>
      </c>
      <c r="O235" s="24">
        <v>96</v>
      </c>
      <c r="P235" s="17">
        <f t="shared" si="25"/>
        <v>96</v>
      </c>
      <c r="Q235" s="18">
        <f t="shared" si="28"/>
        <v>91</v>
      </c>
      <c r="R235" s="17" t="str">
        <f t="shared" si="29"/>
        <v>Xuất sắc</v>
      </c>
    </row>
    <row r="236" spans="1:18" s="41" customFormat="1" ht="15.75" customHeight="1" x14ac:dyDescent="0.2">
      <c r="A236" s="24">
        <v>15</v>
      </c>
      <c r="B236" s="25" t="s">
        <v>60</v>
      </c>
      <c r="C236" s="25" t="s">
        <v>61</v>
      </c>
      <c r="D236" s="26" t="s">
        <v>57</v>
      </c>
      <c r="E236" s="3">
        <v>74</v>
      </c>
      <c r="F236" s="3">
        <v>72</v>
      </c>
      <c r="G236" s="17">
        <f t="shared" si="24"/>
        <v>73</v>
      </c>
      <c r="H236" s="3">
        <v>75</v>
      </c>
      <c r="I236" s="3">
        <v>80</v>
      </c>
      <c r="J236" s="17">
        <f t="shared" si="26"/>
        <v>78</v>
      </c>
      <c r="K236" s="3">
        <v>80</v>
      </c>
      <c r="L236" s="3">
        <v>65</v>
      </c>
      <c r="M236" s="17">
        <f t="shared" si="27"/>
        <v>73</v>
      </c>
      <c r="N236" s="3">
        <v>88</v>
      </c>
      <c r="O236" s="24">
        <v>88</v>
      </c>
      <c r="P236" s="17">
        <f t="shared" si="25"/>
        <v>88</v>
      </c>
      <c r="Q236" s="18">
        <f t="shared" si="28"/>
        <v>78</v>
      </c>
      <c r="R236" s="17" t="str">
        <f t="shared" si="29"/>
        <v>Khá</v>
      </c>
    </row>
    <row r="237" spans="1:18" s="41" customFormat="1" ht="15.75" customHeight="1" x14ac:dyDescent="0.2">
      <c r="A237" s="24">
        <v>16</v>
      </c>
      <c r="B237" s="25" t="s">
        <v>62</v>
      </c>
      <c r="C237" s="25" t="s">
        <v>63</v>
      </c>
      <c r="D237" s="26" t="s">
        <v>64</v>
      </c>
      <c r="E237" s="3">
        <v>77</v>
      </c>
      <c r="F237" s="3">
        <v>72</v>
      </c>
      <c r="G237" s="17">
        <f t="shared" si="24"/>
        <v>75</v>
      </c>
      <c r="H237" s="3">
        <v>75</v>
      </c>
      <c r="I237" s="3">
        <v>80</v>
      </c>
      <c r="J237" s="17">
        <f t="shared" si="26"/>
        <v>78</v>
      </c>
      <c r="K237" s="3">
        <v>80</v>
      </c>
      <c r="L237" s="3">
        <v>84</v>
      </c>
      <c r="M237" s="17">
        <f t="shared" si="27"/>
        <v>82</v>
      </c>
      <c r="N237" s="3">
        <v>90</v>
      </c>
      <c r="O237" s="24">
        <v>90</v>
      </c>
      <c r="P237" s="17">
        <f t="shared" si="25"/>
        <v>90</v>
      </c>
      <c r="Q237" s="18">
        <f t="shared" si="28"/>
        <v>81</v>
      </c>
      <c r="R237" s="17" t="str">
        <f t="shared" si="29"/>
        <v>Tốt</v>
      </c>
    </row>
    <row r="238" spans="1:18" s="41" customFormat="1" ht="15.75" customHeight="1" x14ac:dyDescent="0.2">
      <c r="A238" s="24">
        <v>17</v>
      </c>
      <c r="B238" s="25" t="s">
        <v>65</v>
      </c>
      <c r="C238" s="25" t="s">
        <v>50</v>
      </c>
      <c r="D238" s="26" t="s">
        <v>66</v>
      </c>
      <c r="E238" s="3">
        <v>74</v>
      </c>
      <c r="F238" s="3">
        <v>74</v>
      </c>
      <c r="G238" s="17">
        <f t="shared" si="24"/>
        <v>74</v>
      </c>
      <c r="H238" s="3">
        <v>80</v>
      </c>
      <c r="I238" s="3">
        <v>84</v>
      </c>
      <c r="J238" s="17">
        <f t="shared" si="26"/>
        <v>82</v>
      </c>
      <c r="K238" s="3">
        <v>86</v>
      </c>
      <c r="L238" s="3">
        <v>80</v>
      </c>
      <c r="M238" s="17">
        <f t="shared" si="27"/>
        <v>83</v>
      </c>
      <c r="N238" s="3">
        <v>85</v>
      </c>
      <c r="O238" s="24">
        <v>85</v>
      </c>
      <c r="P238" s="17">
        <f t="shared" si="25"/>
        <v>85</v>
      </c>
      <c r="Q238" s="18">
        <f t="shared" si="28"/>
        <v>81</v>
      </c>
      <c r="R238" s="17" t="str">
        <f t="shared" si="29"/>
        <v>Tốt</v>
      </c>
    </row>
    <row r="239" spans="1:18" s="41" customFormat="1" ht="15.75" customHeight="1" x14ac:dyDescent="0.2">
      <c r="A239" s="24">
        <v>18</v>
      </c>
      <c r="B239" s="25" t="s">
        <v>67</v>
      </c>
      <c r="C239" s="25" t="s">
        <v>59</v>
      </c>
      <c r="D239" s="26" t="s">
        <v>68</v>
      </c>
      <c r="E239" s="3">
        <v>75</v>
      </c>
      <c r="F239" s="3">
        <v>80</v>
      </c>
      <c r="G239" s="17">
        <f t="shared" si="24"/>
        <v>78</v>
      </c>
      <c r="H239" s="3">
        <v>82</v>
      </c>
      <c r="I239" s="3">
        <v>80</v>
      </c>
      <c r="J239" s="17">
        <f t="shared" si="26"/>
        <v>81</v>
      </c>
      <c r="K239" s="3">
        <v>86</v>
      </c>
      <c r="L239" s="3">
        <v>82</v>
      </c>
      <c r="M239" s="17">
        <f t="shared" si="27"/>
        <v>84</v>
      </c>
      <c r="N239" s="3">
        <v>88</v>
      </c>
      <c r="O239" s="24">
        <v>88</v>
      </c>
      <c r="P239" s="17">
        <f t="shared" si="25"/>
        <v>88</v>
      </c>
      <c r="Q239" s="18">
        <f t="shared" si="28"/>
        <v>83</v>
      </c>
      <c r="R239" s="17" t="str">
        <f t="shared" si="29"/>
        <v>Tốt</v>
      </c>
    </row>
    <row r="240" spans="1:18" s="41" customFormat="1" ht="15.75" customHeight="1" x14ac:dyDescent="0.2">
      <c r="A240" s="24">
        <v>19</v>
      </c>
      <c r="B240" s="25" t="s">
        <v>69</v>
      </c>
      <c r="C240" s="25" t="s">
        <v>70</v>
      </c>
      <c r="D240" s="26" t="s">
        <v>68</v>
      </c>
      <c r="E240" s="3">
        <v>75</v>
      </c>
      <c r="F240" s="3">
        <v>80</v>
      </c>
      <c r="G240" s="17">
        <f t="shared" si="24"/>
        <v>78</v>
      </c>
      <c r="H240" s="3">
        <v>70</v>
      </c>
      <c r="I240" s="3">
        <v>82</v>
      </c>
      <c r="J240" s="17">
        <f t="shared" si="26"/>
        <v>76</v>
      </c>
      <c r="K240" s="3">
        <v>88</v>
      </c>
      <c r="L240" s="3">
        <v>88</v>
      </c>
      <c r="M240" s="17">
        <f t="shared" si="27"/>
        <v>88</v>
      </c>
      <c r="N240" s="3">
        <v>85</v>
      </c>
      <c r="O240" s="24">
        <v>85</v>
      </c>
      <c r="P240" s="17">
        <f t="shared" si="25"/>
        <v>85</v>
      </c>
      <c r="Q240" s="18">
        <f t="shared" si="28"/>
        <v>82</v>
      </c>
      <c r="R240" s="17" t="str">
        <f t="shared" si="29"/>
        <v>Tốt</v>
      </c>
    </row>
    <row r="241" spans="1:18" s="41" customFormat="1" ht="15.75" customHeight="1" x14ac:dyDescent="0.2">
      <c r="A241" s="24">
        <v>20</v>
      </c>
      <c r="B241" s="25" t="s">
        <v>71</v>
      </c>
      <c r="C241" s="25" t="s">
        <v>72</v>
      </c>
      <c r="D241" s="26" t="s">
        <v>68</v>
      </c>
      <c r="E241" s="3">
        <v>75</v>
      </c>
      <c r="F241" s="3">
        <v>60</v>
      </c>
      <c r="G241" s="17">
        <f t="shared" si="24"/>
        <v>68</v>
      </c>
      <c r="H241" s="3">
        <v>70</v>
      </c>
      <c r="I241" s="3">
        <v>75</v>
      </c>
      <c r="J241" s="17">
        <f t="shared" si="26"/>
        <v>73</v>
      </c>
      <c r="K241" s="3">
        <v>82</v>
      </c>
      <c r="L241" s="3">
        <v>80</v>
      </c>
      <c r="M241" s="17">
        <f t="shared" si="27"/>
        <v>81</v>
      </c>
      <c r="N241" s="3">
        <v>80</v>
      </c>
      <c r="O241" s="24">
        <v>80</v>
      </c>
      <c r="P241" s="17">
        <f t="shared" si="25"/>
        <v>80</v>
      </c>
      <c r="Q241" s="18">
        <f t="shared" si="28"/>
        <v>76</v>
      </c>
      <c r="R241" s="17" t="str">
        <f t="shared" si="29"/>
        <v>Khá</v>
      </c>
    </row>
    <row r="242" spans="1:18" s="41" customFormat="1" ht="15.75" customHeight="1" x14ac:dyDescent="0.2">
      <c r="A242" s="24">
        <v>21</v>
      </c>
      <c r="B242" s="25" t="s">
        <v>73</v>
      </c>
      <c r="C242" s="25" t="s">
        <v>74</v>
      </c>
      <c r="D242" s="26" t="s">
        <v>75</v>
      </c>
      <c r="E242" s="3">
        <v>63</v>
      </c>
      <c r="F242" s="3">
        <v>72</v>
      </c>
      <c r="G242" s="17">
        <f t="shared" si="24"/>
        <v>68</v>
      </c>
      <c r="H242" s="3">
        <v>70</v>
      </c>
      <c r="I242" s="3">
        <v>80</v>
      </c>
      <c r="J242" s="17">
        <f t="shared" si="26"/>
        <v>75</v>
      </c>
      <c r="K242" s="3">
        <v>75</v>
      </c>
      <c r="L242" s="3">
        <v>75</v>
      </c>
      <c r="M242" s="17">
        <f t="shared" si="27"/>
        <v>75</v>
      </c>
      <c r="N242" s="3">
        <v>64</v>
      </c>
      <c r="O242" s="24">
        <v>80</v>
      </c>
      <c r="P242" s="17">
        <f t="shared" si="25"/>
        <v>72</v>
      </c>
      <c r="Q242" s="18">
        <f t="shared" si="28"/>
        <v>73</v>
      </c>
      <c r="R242" s="17" t="str">
        <f t="shared" si="29"/>
        <v>Khá</v>
      </c>
    </row>
    <row r="243" spans="1:18" s="41" customFormat="1" ht="15.75" customHeight="1" x14ac:dyDescent="0.2">
      <c r="A243" s="24">
        <v>22</v>
      </c>
      <c r="B243" s="25" t="s">
        <v>76</v>
      </c>
      <c r="C243" s="25" t="s">
        <v>77</v>
      </c>
      <c r="D243" s="26" t="s">
        <v>75</v>
      </c>
      <c r="E243" s="3">
        <v>84</v>
      </c>
      <c r="F243" s="3">
        <v>80</v>
      </c>
      <c r="G243" s="17">
        <f t="shared" si="24"/>
        <v>82</v>
      </c>
      <c r="H243" s="3">
        <v>82</v>
      </c>
      <c r="I243" s="3">
        <v>84</v>
      </c>
      <c r="J243" s="17">
        <f t="shared" si="26"/>
        <v>83</v>
      </c>
      <c r="K243" s="3">
        <v>64</v>
      </c>
      <c r="L243" s="3">
        <v>80</v>
      </c>
      <c r="M243" s="17">
        <f t="shared" si="27"/>
        <v>72</v>
      </c>
      <c r="N243" s="3">
        <v>88</v>
      </c>
      <c r="O243" s="24">
        <v>88</v>
      </c>
      <c r="P243" s="17">
        <f t="shared" si="25"/>
        <v>88</v>
      </c>
      <c r="Q243" s="18">
        <f t="shared" si="28"/>
        <v>81</v>
      </c>
      <c r="R243" s="17" t="str">
        <f t="shared" si="29"/>
        <v>Tốt</v>
      </c>
    </row>
    <row r="244" spans="1:18" s="41" customFormat="1" ht="15.75" customHeight="1" x14ac:dyDescent="0.2">
      <c r="A244" s="24">
        <v>23</v>
      </c>
      <c r="B244" s="25" t="s">
        <v>78</v>
      </c>
      <c r="C244" s="25" t="s">
        <v>79</v>
      </c>
      <c r="D244" s="26" t="s">
        <v>80</v>
      </c>
      <c r="E244" s="3">
        <v>90</v>
      </c>
      <c r="F244" s="3">
        <v>81</v>
      </c>
      <c r="G244" s="17">
        <f t="shared" si="24"/>
        <v>86</v>
      </c>
      <c r="H244" s="3">
        <v>81</v>
      </c>
      <c r="I244" s="3">
        <v>80</v>
      </c>
      <c r="J244" s="17">
        <f t="shared" si="26"/>
        <v>81</v>
      </c>
      <c r="K244" s="3">
        <v>82</v>
      </c>
      <c r="L244" s="3">
        <v>82</v>
      </c>
      <c r="M244" s="17">
        <f t="shared" si="27"/>
        <v>82</v>
      </c>
      <c r="N244" s="3">
        <v>88</v>
      </c>
      <c r="O244" s="24">
        <v>88</v>
      </c>
      <c r="P244" s="17">
        <f t="shared" si="25"/>
        <v>88</v>
      </c>
      <c r="Q244" s="18">
        <f t="shared" si="28"/>
        <v>84</v>
      </c>
      <c r="R244" s="17" t="str">
        <f t="shared" si="29"/>
        <v>Tốt</v>
      </c>
    </row>
    <row r="245" spans="1:18" s="41" customFormat="1" ht="15.75" customHeight="1" x14ac:dyDescent="0.2">
      <c r="A245" s="24">
        <v>24</v>
      </c>
      <c r="B245" s="25" t="s">
        <v>81</v>
      </c>
      <c r="C245" s="25" t="s">
        <v>82</v>
      </c>
      <c r="D245" s="26" t="s">
        <v>80</v>
      </c>
      <c r="E245" s="3">
        <v>75</v>
      </c>
      <c r="F245" s="3">
        <v>82</v>
      </c>
      <c r="G245" s="17">
        <f t="shared" si="24"/>
        <v>79</v>
      </c>
      <c r="H245" s="3">
        <v>82</v>
      </c>
      <c r="I245" s="3">
        <v>86</v>
      </c>
      <c r="J245" s="17">
        <f t="shared" si="26"/>
        <v>84</v>
      </c>
      <c r="K245" s="3">
        <v>88</v>
      </c>
      <c r="L245" s="3">
        <v>88</v>
      </c>
      <c r="M245" s="17">
        <f t="shared" si="27"/>
        <v>88</v>
      </c>
      <c r="N245" s="3">
        <v>88</v>
      </c>
      <c r="O245" s="24">
        <v>88</v>
      </c>
      <c r="P245" s="17">
        <f t="shared" si="25"/>
        <v>88</v>
      </c>
      <c r="Q245" s="18">
        <f t="shared" si="28"/>
        <v>85</v>
      </c>
      <c r="R245" s="17" t="str">
        <f t="shared" si="29"/>
        <v>Tốt</v>
      </c>
    </row>
    <row r="246" spans="1:18" s="41" customFormat="1" ht="15.75" customHeight="1" x14ac:dyDescent="0.2">
      <c r="A246" s="24">
        <v>25</v>
      </c>
      <c r="B246" s="25" t="s">
        <v>83</v>
      </c>
      <c r="C246" s="25" t="s">
        <v>84</v>
      </c>
      <c r="D246" s="26" t="s">
        <v>80</v>
      </c>
      <c r="E246" s="3">
        <v>92</v>
      </c>
      <c r="F246" s="3">
        <v>91</v>
      </c>
      <c r="G246" s="17">
        <f t="shared" si="24"/>
        <v>92</v>
      </c>
      <c r="H246" s="3">
        <v>85</v>
      </c>
      <c r="I246" s="3">
        <v>90</v>
      </c>
      <c r="J246" s="17">
        <f t="shared" si="26"/>
        <v>88</v>
      </c>
      <c r="K246" s="3">
        <v>95</v>
      </c>
      <c r="L246" s="3">
        <v>95</v>
      </c>
      <c r="M246" s="17">
        <f t="shared" si="27"/>
        <v>95</v>
      </c>
      <c r="N246" s="3">
        <v>95</v>
      </c>
      <c r="O246" s="24">
        <v>95</v>
      </c>
      <c r="P246" s="17">
        <f t="shared" si="25"/>
        <v>95</v>
      </c>
      <c r="Q246" s="18">
        <f t="shared" si="28"/>
        <v>93</v>
      </c>
      <c r="R246" s="17" t="str">
        <f t="shared" si="29"/>
        <v>Xuất sắc</v>
      </c>
    </row>
    <row r="247" spans="1:18" s="41" customFormat="1" ht="15.75" customHeight="1" x14ac:dyDescent="0.2">
      <c r="A247" s="24">
        <v>26</v>
      </c>
      <c r="B247" s="25" t="s">
        <v>85</v>
      </c>
      <c r="C247" s="25" t="s">
        <v>86</v>
      </c>
      <c r="D247" s="26" t="s">
        <v>87</v>
      </c>
      <c r="E247" s="3">
        <v>74</v>
      </c>
      <c r="F247" s="3">
        <v>74</v>
      </c>
      <c r="G247" s="17">
        <f t="shared" si="24"/>
        <v>74</v>
      </c>
      <c r="H247" s="3">
        <v>64</v>
      </c>
      <c r="I247" s="3">
        <v>70</v>
      </c>
      <c r="J247" s="17">
        <f t="shared" si="26"/>
        <v>67</v>
      </c>
      <c r="K247" s="3">
        <v>75</v>
      </c>
      <c r="L247" s="3">
        <v>80</v>
      </c>
      <c r="M247" s="17">
        <f t="shared" si="27"/>
        <v>78</v>
      </c>
      <c r="N247" s="3">
        <v>80</v>
      </c>
      <c r="O247" s="24">
        <v>80</v>
      </c>
      <c r="P247" s="17">
        <f t="shared" si="25"/>
        <v>80</v>
      </c>
      <c r="Q247" s="18">
        <f t="shared" si="28"/>
        <v>75</v>
      </c>
      <c r="R247" s="17" t="str">
        <f t="shared" si="29"/>
        <v>Khá</v>
      </c>
    </row>
    <row r="248" spans="1:18" s="41" customFormat="1" ht="15.75" customHeight="1" x14ac:dyDescent="0.2">
      <c r="A248" s="24">
        <v>27</v>
      </c>
      <c r="B248" s="25" t="s">
        <v>88</v>
      </c>
      <c r="C248" s="25" t="s">
        <v>89</v>
      </c>
      <c r="D248" s="26" t="s">
        <v>90</v>
      </c>
      <c r="E248" s="3">
        <v>92</v>
      </c>
      <c r="F248" s="3">
        <v>80</v>
      </c>
      <c r="G248" s="17">
        <f t="shared" si="24"/>
        <v>86</v>
      </c>
      <c r="H248" s="3">
        <v>85</v>
      </c>
      <c r="I248" s="3">
        <v>84</v>
      </c>
      <c r="J248" s="17">
        <f t="shared" si="26"/>
        <v>85</v>
      </c>
      <c r="K248" s="3">
        <v>84</v>
      </c>
      <c r="L248" s="3">
        <v>88</v>
      </c>
      <c r="M248" s="17">
        <f t="shared" si="27"/>
        <v>86</v>
      </c>
      <c r="N248" s="3">
        <v>88</v>
      </c>
      <c r="O248" s="24">
        <v>88</v>
      </c>
      <c r="P248" s="17">
        <f t="shared" si="25"/>
        <v>88</v>
      </c>
      <c r="Q248" s="18">
        <f t="shared" si="28"/>
        <v>86</v>
      </c>
      <c r="R248" s="17" t="str">
        <f t="shared" si="29"/>
        <v>Tốt</v>
      </c>
    </row>
    <row r="249" spans="1:18" s="41" customFormat="1" ht="15.75" customHeight="1" x14ac:dyDescent="0.2">
      <c r="A249" s="24">
        <v>28</v>
      </c>
      <c r="B249" s="25" t="s">
        <v>91</v>
      </c>
      <c r="C249" s="25" t="s">
        <v>47</v>
      </c>
      <c r="D249" s="26" t="s">
        <v>92</v>
      </c>
      <c r="E249" s="3">
        <v>80</v>
      </c>
      <c r="F249" s="3">
        <v>75</v>
      </c>
      <c r="G249" s="17">
        <f t="shared" si="24"/>
        <v>78</v>
      </c>
      <c r="H249" s="3">
        <v>79</v>
      </c>
      <c r="I249" s="3">
        <v>85</v>
      </c>
      <c r="J249" s="17">
        <f t="shared" si="26"/>
        <v>82</v>
      </c>
      <c r="K249" s="3">
        <v>86</v>
      </c>
      <c r="L249" s="3">
        <v>82</v>
      </c>
      <c r="M249" s="17">
        <f t="shared" si="27"/>
        <v>84</v>
      </c>
      <c r="N249" s="3">
        <v>85</v>
      </c>
      <c r="O249" s="24">
        <v>85</v>
      </c>
      <c r="P249" s="17">
        <f t="shared" si="25"/>
        <v>85</v>
      </c>
      <c r="Q249" s="18">
        <f t="shared" si="28"/>
        <v>82</v>
      </c>
      <c r="R249" s="17" t="str">
        <f t="shared" si="29"/>
        <v>Tốt</v>
      </c>
    </row>
    <row r="250" spans="1:18" s="41" customFormat="1" ht="15.75" customHeight="1" x14ac:dyDescent="0.2">
      <c r="A250" s="24">
        <v>29</v>
      </c>
      <c r="B250" s="25" t="s">
        <v>93</v>
      </c>
      <c r="C250" s="25" t="s">
        <v>94</v>
      </c>
      <c r="D250" s="26" t="s">
        <v>92</v>
      </c>
      <c r="E250" s="3">
        <v>80</v>
      </c>
      <c r="F250" s="3">
        <v>64</v>
      </c>
      <c r="G250" s="17">
        <f t="shared" si="24"/>
        <v>72</v>
      </c>
      <c r="H250" s="3">
        <v>77</v>
      </c>
      <c r="I250" s="3">
        <v>85</v>
      </c>
      <c r="J250" s="17">
        <f t="shared" si="26"/>
        <v>81</v>
      </c>
      <c r="K250" s="3">
        <v>85</v>
      </c>
      <c r="L250" s="3">
        <v>80</v>
      </c>
      <c r="M250" s="17">
        <f t="shared" si="27"/>
        <v>83</v>
      </c>
      <c r="N250" s="3">
        <v>88</v>
      </c>
      <c r="O250" s="24">
        <v>88</v>
      </c>
      <c r="P250" s="17">
        <f t="shared" si="25"/>
        <v>88</v>
      </c>
      <c r="Q250" s="18">
        <f t="shared" si="28"/>
        <v>81</v>
      </c>
      <c r="R250" s="17" t="str">
        <f t="shared" si="29"/>
        <v>Tốt</v>
      </c>
    </row>
    <row r="251" spans="1:18" s="41" customFormat="1" ht="15.75" customHeight="1" x14ac:dyDescent="0.2">
      <c r="A251" s="24">
        <v>30</v>
      </c>
      <c r="B251" s="25" t="s">
        <v>95</v>
      </c>
      <c r="C251" s="25" t="s">
        <v>96</v>
      </c>
      <c r="D251" s="26" t="s">
        <v>92</v>
      </c>
      <c r="E251" s="3">
        <v>92</v>
      </c>
      <c r="F251" s="3">
        <v>83</v>
      </c>
      <c r="G251" s="17">
        <f t="shared" si="24"/>
        <v>88</v>
      </c>
      <c r="H251" s="3">
        <v>84</v>
      </c>
      <c r="I251" s="3">
        <v>84</v>
      </c>
      <c r="J251" s="17">
        <f t="shared" si="26"/>
        <v>84</v>
      </c>
      <c r="K251" s="3">
        <v>84</v>
      </c>
      <c r="L251" s="3">
        <v>84</v>
      </c>
      <c r="M251" s="17">
        <v>90</v>
      </c>
      <c r="N251" s="3">
        <v>88</v>
      </c>
      <c r="O251" s="24">
        <v>88</v>
      </c>
      <c r="P251" s="17">
        <f t="shared" si="25"/>
        <v>88</v>
      </c>
      <c r="Q251" s="18">
        <f t="shared" si="28"/>
        <v>88</v>
      </c>
      <c r="R251" s="17" t="str">
        <f t="shared" si="29"/>
        <v>Tốt</v>
      </c>
    </row>
    <row r="252" spans="1:18" s="41" customFormat="1" ht="15.75" customHeight="1" x14ac:dyDescent="0.2">
      <c r="A252" s="24">
        <v>31</v>
      </c>
      <c r="B252" s="25" t="s">
        <v>97</v>
      </c>
      <c r="C252" s="25" t="s">
        <v>98</v>
      </c>
      <c r="D252" s="26" t="s">
        <v>99</v>
      </c>
      <c r="E252" s="3">
        <v>86</v>
      </c>
      <c r="F252" s="3">
        <v>78</v>
      </c>
      <c r="G252" s="17">
        <f t="shared" si="24"/>
        <v>82</v>
      </c>
      <c r="H252" s="3">
        <v>81</v>
      </c>
      <c r="I252" s="3">
        <v>85</v>
      </c>
      <c r="J252" s="17">
        <f t="shared" si="26"/>
        <v>83</v>
      </c>
      <c r="K252" s="3">
        <v>85</v>
      </c>
      <c r="L252" s="3">
        <v>82</v>
      </c>
      <c r="M252" s="17">
        <v>90</v>
      </c>
      <c r="N252" s="3">
        <v>85</v>
      </c>
      <c r="O252" s="24">
        <v>85</v>
      </c>
      <c r="P252" s="17">
        <f t="shared" si="25"/>
        <v>85</v>
      </c>
      <c r="Q252" s="18">
        <f t="shared" si="28"/>
        <v>85</v>
      </c>
      <c r="R252" s="17" t="str">
        <f t="shared" si="29"/>
        <v>Tốt</v>
      </c>
    </row>
    <row r="253" spans="1:18" s="41" customFormat="1" ht="15.75" customHeight="1" x14ac:dyDescent="0.2">
      <c r="A253" s="24">
        <v>32</v>
      </c>
      <c r="B253" s="25" t="s">
        <v>100</v>
      </c>
      <c r="C253" s="25" t="s">
        <v>101</v>
      </c>
      <c r="D253" s="26" t="s">
        <v>99</v>
      </c>
      <c r="E253" s="3">
        <v>84</v>
      </c>
      <c r="F253" s="3">
        <v>80</v>
      </c>
      <c r="G253" s="17">
        <f t="shared" si="24"/>
        <v>82</v>
      </c>
      <c r="H253" s="3">
        <v>70</v>
      </c>
      <c r="I253" s="3">
        <v>80</v>
      </c>
      <c r="J253" s="17">
        <f t="shared" si="26"/>
        <v>75</v>
      </c>
      <c r="K253" s="3">
        <v>80</v>
      </c>
      <c r="L253" s="3">
        <v>80</v>
      </c>
      <c r="M253" s="17">
        <v>90</v>
      </c>
      <c r="N253" s="3">
        <v>86</v>
      </c>
      <c r="O253" s="24">
        <v>86</v>
      </c>
      <c r="P253" s="17">
        <f t="shared" si="25"/>
        <v>86</v>
      </c>
      <c r="Q253" s="18">
        <f t="shared" si="28"/>
        <v>83</v>
      </c>
      <c r="R253" s="17" t="str">
        <f t="shared" si="29"/>
        <v>Tốt</v>
      </c>
    </row>
    <row r="254" spans="1:18" s="41" customFormat="1" ht="15.75" customHeight="1" x14ac:dyDescent="0.2">
      <c r="A254" s="24">
        <v>33</v>
      </c>
      <c r="B254" s="25" t="s">
        <v>102</v>
      </c>
      <c r="C254" s="25" t="s">
        <v>59</v>
      </c>
      <c r="D254" s="26" t="s">
        <v>103</v>
      </c>
      <c r="E254" s="3">
        <v>74</v>
      </c>
      <c r="F254" s="3">
        <v>74</v>
      </c>
      <c r="G254" s="17">
        <f t="shared" si="24"/>
        <v>74</v>
      </c>
      <c r="H254" s="3">
        <v>80</v>
      </c>
      <c r="I254" s="3">
        <v>82</v>
      </c>
      <c r="J254" s="17">
        <f t="shared" si="26"/>
        <v>81</v>
      </c>
      <c r="K254" s="3">
        <v>75</v>
      </c>
      <c r="L254" s="3">
        <v>75</v>
      </c>
      <c r="M254" s="17">
        <v>90</v>
      </c>
      <c r="N254" s="3">
        <v>85</v>
      </c>
      <c r="O254" s="24">
        <v>85</v>
      </c>
      <c r="P254" s="17">
        <f t="shared" si="25"/>
        <v>85</v>
      </c>
      <c r="Q254" s="18">
        <f t="shared" si="28"/>
        <v>83</v>
      </c>
      <c r="R254" s="17" t="str">
        <f t="shared" si="29"/>
        <v>Tốt</v>
      </c>
    </row>
    <row r="255" spans="1:18" s="41" customFormat="1" ht="15.75" customHeight="1" x14ac:dyDescent="0.2">
      <c r="A255" s="24">
        <v>34</v>
      </c>
      <c r="B255" s="25" t="s">
        <v>104</v>
      </c>
      <c r="C255" s="25" t="s">
        <v>59</v>
      </c>
      <c r="D255" s="26" t="s">
        <v>105</v>
      </c>
      <c r="E255" s="3">
        <v>64</v>
      </c>
      <c r="F255" s="3">
        <v>78</v>
      </c>
      <c r="G255" s="17">
        <f t="shared" si="24"/>
        <v>71</v>
      </c>
      <c r="H255" s="3">
        <v>84</v>
      </c>
      <c r="I255" s="3">
        <v>80</v>
      </c>
      <c r="J255" s="17">
        <f t="shared" si="26"/>
        <v>82</v>
      </c>
      <c r="K255" s="3">
        <v>82</v>
      </c>
      <c r="L255" s="3">
        <v>82</v>
      </c>
      <c r="M255" s="17">
        <v>90</v>
      </c>
      <c r="N255" s="3">
        <v>88</v>
      </c>
      <c r="O255" s="24">
        <v>88</v>
      </c>
      <c r="P255" s="17">
        <f t="shared" si="25"/>
        <v>88</v>
      </c>
      <c r="Q255" s="18">
        <f t="shared" si="28"/>
        <v>83</v>
      </c>
      <c r="R255" s="17" t="str">
        <f t="shared" si="29"/>
        <v>Tốt</v>
      </c>
    </row>
    <row r="256" spans="1:18" s="41" customFormat="1" ht="15.75" customHeight="1" x14ac:dyDescent="0.2">
      <c r="A256" s="24">
        <v>35</v>
      </c>
      <c r="B256" s="25" t="s">
        <v>106</v>
      </c>
      <c r="C256" s="25" t="s">
        <v>59</v>
      </c>
      <c r="D256" s="26" t="s">
        <v>105</v>
      </c>
      <c r="E256" s="3">
        <v>89</v>
      </c>
      <c r="F256" s="3">
        <v>80</v>
      </c>
      <c r="G256" s="17">
        <f t="shared" si="24"/>
        <v>85</v>
      </c>
      <c r="H256" s="3">
        <v>83</v>
      </c>
      <c r="I256" s="3">
        <v>82</v>
      </c>
      <c r="J256" s="17">
        <f t="shared" si="26"/>
        <v>83</v>
      </c>
      <c r="K256" s="3">
        <v>80</v>
      </c>
      <c r="L256" s="3">
        <v>85</v>
      </c>
      <c r="M256" s="17">
        <v>90</v>
      </c>
      <c r="N256" s="3">
        <v>86</v>
      </c>
      <c r="O256" s="24">
        <v>86</v>
      </c>
      <c r="P256" s="17">
        <f t="shared" si="25"/>
        <v>86</v>
      </c>
      <c r="Q256" s="18">
        <f t="shared" si="28"/>
        <v>86</v>
      </c>
      <c r="R256" s="17" t="str">
        <f t="shared" si="29"/>
        <v>Tốt</v>
      </c>
    </row>
    <row r="257" spans="1:18" s="41" customFormat="1" ht="15.75" customHeight="1" x14ac:dyDescent="0.2">
      <c r="A257" s="24">
        <v>36</v>
      </c>
      <c r="B257" s="25" t="s">
        <v>107</v>
      </c>
      <c r="C257" s="25" t="s">
        <v>63</v>
      </c>
      <c r="D257" s="26" t="s">
        <v>108</v>
      </c>
      <c r="E257" s="3">
        <v>62</v>
      </c>
      <c r="F257" s="3">
        <v>85</v>
      </c>
      <c r="G257" s="17">
        <f t="shared" si="24"/>
        <v>74</v>
      </c>
      <c r="H257" s="3">
        <v>78</v>
      </c>
      <c r="I257" s="3">
        <v>80</v>
      </c>
      <c r="J257" s="17">
        <f t="shared" si="26"/>
        <v>79</v>
      </c>
      <c r="K257" s="3">
        <v>80</v>
      </c>
      <c r="L257" s="3">
        <v>85</v>
      </c>
      <c r="M257" s="17">
        <v>90</v>
      </c>
      <c r="N257" s="3">
        <v>88</v>
      </c>
      <c r="O257" s="24">
        <v>88</v>
      </c>
      <c r="P257" s="17">
        <f t="shared" si="25"/>
        <v>88</v>
      </c>
      <c r="Q257" s="18">
        <f t="shared" si="28"/>
        <v>83</v>
      </c>
      <c r="R257" s="17" t="str">
        <f t="shared" si="29"/>
        <v>Tốt</v>
      </c>
    </row>
    <row r="258" spans="1:18" s="41" customFormat="1" ht="15.75" customHeight="1" x14ac:dyDescent="0.2">
      <c r="A258" s="24">
        <v>37</v>
      </c>
      <c r="B258" s="25" t="s">
        <v>109</v>
      </c>
      <c r="C258" s="25" t="s">
        <v>110</v>
      </c>
      <c r="D258" s="26" t="s">
        <v>108</v>
      </c>
      <c r="E258" s="3">
        <v>62</v>
      </c>
      <c r="F258" s="3">
        <v>80</v>
      </c>
      <c r="G258" s="17">
        <f t="shared" si="24"/>
        <v>71</v>
      </c>
      <c r="H258" s="3">
        <v>82</v>
      </c>
      <c r="I258" s="3">
        <v>84</v>
      </c>
      <c r="J258" s="17">
        <f t="shared" si="26"/>
        <v>83</v>
      </c>
      <c r="K258" s="3">
        <v>82</v>
      </c>
      <c r="L258" s="3">
        <v>82</v>
      </c>
      <c r="M258" s="17">
        <v>90</v>
      </c>
      <c r="N258" s="3">
        <v>88</v>
      </c>
      <c r="O258" s="24">
        <v>88</v>
      </c>
      <c r="P258" s="17">
        <f t="shared" si="25"/>
        <v>88</v>
      </c>
      <c r="Q258" s="18">
        <f t="shared" si="28"/>
        <v>83</v>
      </c>
      <c r="R258" s="17" t="str">
        <f t="shared" si="29"/>
        <v>Tốt</v>
      </c>
    </row>
    <row r="259" spans="1:18" s="41" customFormat="1" ht="15.75" customHeight="1" x14ac:dyDescent="0.2">
      <c r="A259" s="24">
        <v>38</v>
      </c>
      <c r="B259" s="25" t="s">
        <v>111</v>
      </c>
      <c r="C259" s="25" t="s">
        <v>112</v>
      </c>
      <c r="D259" s="26" t="s">
        <v>113</v>
      </c>
      <c r="E259" s="3">
        <v>94</v>
      </c>
      <c r="F259" s="3">
        <v>92</v>
      </c>
      <c r="G259" s="17">
        <f t="shared" si="24"/>
        <v>93</v>
      </c>
      <c r="H259" s="3">
        <v>90</v>
      </c>
      <c r="I259" s="3">
        <v>90</v>
      </c>
      <c r="J259" s="17">
        <f t="shared" si="26"/>
        <v>90</v>
      </c>
      <c r="K259" s="3">
        <v>95</v>
      </c>
      <c r="L259" s="3">
        <v>95</v>
      </c>
      <c r="M259" s="17">
        <v>90</v>
      </c>
      <c r="N259" s="3">
        <v>95</v>
      </c>
      <c r="O259" s="24">
        <v>95</v>
      </c>
      <c r="P259" s="17">
        <f t="shared" si="25"/>
        <v>95</v>
      </c>
      <c r="Q259" s="18">
        <f t="shared" si="28"/>
        <v>92</v>
      </c>
      <c r="R259" s="17" t="str">
        <f t="shared" si="29"/>
        <v>Xuất sắc</v>
      </c>
    </row>
    <row r="260" spans="1:18" s="41" customFormat="1" ht="15.75" customHeight="1" x14ac:dyDescent="0.2">
      <c r="A260" s="24">
        <v>39</v>
      </c>
      <c r="B260" s="25" t="s">
        <v>114</v>
      </c>
      <c r="C260" s="25" t="s">
        <v>115</v>
      </c>
      <c r="D260" s="26" t="s">
        <v>113</v>
      </c>
      <c r="E260" s="3">
        <v>62</v>
      </c>
      <c r="F260" s="3">
        <v>80</v>
      </c>
      <c r="G260" s="17">
        <f t="shared" si="24"/>
        <v>71</v>
      </c>
      <c r="H260" s="3">
        <v>80</v>
      </c>
      <c r="I260" s="3">
        <v>84</v>
      </c>
      <c r="J260" s="17">
        <f t="shared" si="26"/>
        <v>82</v>
      </c>
      <c r="K260" s="3">
        <v>75</v>
      </c>
      <c r="L260" s="3">
        <v>80</v>
      </c>
      <c r="M260" s="17">
        <v>90</v>
      </c>
      <c r="N260" s="3">
        <v>80</v>
      </c>
      <c r="O260" s="24">
        <v>80</v>
      </c>
      <c r="P260" s="17">
        <f t="shared" si="25"/>
        <v>80</v>
      </c>
      <c r="Q260" s="18">
        <f t="shared" si="28"/>
        <v>81</v>
      </c>
      <c r="R260" s="17" t="str">
        <f t="shared" si="29"/>
        <v>Tốt</v>
      </c>
    </row>
    <row r="261" spans="1:18" s="41" customFormat="1" ht="15.75" customHeight="1" x14ac:dyDescent="0.2">
      <c r="A261" s="24">
        <v>40</v>
      </c>
      <c r="B261" s="25" t="s">
        <v>116</v>
      </c>
      <c r="C261" s="25" t="s">
        <v>34</v>
      </c>
      <c r="D261" s="26" t="s">
        <v>113</v>
      </c>
      <c r="E261" s="3">
        <v>92</v>
      </c>
      <c r="F261" s="3">
        <v>60</v>
      </c>
      <c r="G261" s="17">
        <f t="shared" si="24"/>
        <v>76</v>
      </c>
      <c r="H261" s="3">
        <v>83</v>
      </c>
      <c r="I261" s="3">
        <v>90</v>
      </c>
      <c r="J261" s="17">
        <f t="shared" si="26"/>
        <v>87</v>
      </c>
      <c r="K261" s="3">
        <v>86</v>
      </c>
      <c r="L261" s="3">
        <v>86</v>
      </c>
      <c r="M261" s="17">
        <v>90</v>
      </c>
      <c r="N261" s="3">
        <v>86</v>
      </c>
      <c r="O261" s="24">
        <v>86</v>
      </c>
      <c r="P261" s="17">
        <f t="shared" si="25"/>
        <v>86</v>
      </c>
      <c r="Q261" s="18">
        <f t="shared" si="28"/>
        <v>85</v>
      </c>
      <c r="R261" s="17" t="str">
        <f t="shared" si="29"/>
        <v>Tốt</v>
      </c>
    </row>
    <row r="262" spans="1:18" s="41" customFormat="1" ht="15.75" customHeight="1" x14ac:dyDescent="0.2">
      <c r="A262" s="24">
        <v>41</v>
      </c>
      <c r="B262" s="25" t="s">
        <v>117</v>
      </c>
      <c r="C262" s="25" t="s">
        <v>118</v>
      </c>
      <c r="D262" s="26" t="s">
        <v>119</v>
      </c>
      <c r="E262" s="3">
        <v>80</v>
      </c>
      <c r="F262" s="3">
        <v>65</v>
      </c>
      <c r="G262" s="17">
        <f t="shared" si="24"/>
        <v>73</v>
      </c>
      <c r="H262" s="3">
        <v>79</v>
      </c>
      <c r="I262" s="3">
        <v>70</v>
      </c>
      <c r="J262" s="17">
        <f t="shared" si="26"/>
        <v>75</v>
      </c>
      <c r="K262" s="3">
        <v>64</v>
      </c>
      <c r="L262" s="3">
        <v>64</v>
      </c>
      <c r="M262" s="17">
        <v>90</v>
      </c>
      <c r="N262" s="3">
        <v>64</v>
      </c>
      <c r="O262" s="24">
        <v>80</v>
      </c>
      <c r="P262" s="17">
        <f t="shared" si="25"/>
        <v>72</v>
      </c>
      <c r="Q262" s="18">
        <f t="shared" si="28"/>
        <v>78</v>
      </c>
      <c r="R262" s="17" t="str">
        <f t="shared" si="29"/>
        <v>Khá</v>
      </c>
    </row>
    <row r="263" spans="1:18" s="41" customFormat="1" ht="15.75" customHeight="1" x14ac:dyDescent="0.2">
      <c r="A263" s="24">
        <v>42</v>
      </c>
      <c r="B263" s="25" t="s">
        <v>120</v>
      </c>
      <c r="C263" s="25" t="s">
        <v>59</v>
      </c>
      <c r="D263" s="26" t="s">
        <v>121</v>
      </c>
      <c r="E263" s="3">
        <v>91</v>
      </c>
      <c r="F263" s="3">
        <v>87</v>
      </c>
      <c r="G263" s="17">
        <f t="shared" si="24"/>
        <v>89</v>
      </c>
      <c r="H263" s="3">
        <v>85</v>
      </c>
      <c r="I263" s="3">
        <v>85</v>
      </c>
      <c r="J263" s="17">
        <f t="shared" si="26"/>
        <v>85</v>
      </c>
      <c r="K263" s="3">
        <v>95</v>
      </c>
      <c r="L263" s="3">
        <v>95</v>
      </c>
      <c r="M263" s="17">
        <v>90</v>
      </c>
      <c r="N263" s="3">
        <v>95</v>
      </c>
      <c r="O263" s="24">
        <v>95</v>
      </c>
      <c r="P263" s="17">
        <f t="shared" si="25"/>
        <v>95</v>
      </c>
      <c r="Q263" s="18">
        <f t="shared" si="28"/>
        <v>90</v>
      </c>
      <c r="R263" s="17" t="str">
        <f t="shared" si="29"/>
        <v>Xuất sắc</v>
      </c>
    </row>
    <row r="264" spans="1:18" s="41" customFormat="1" ht="15.75" customHeight="1" x14ac:dyDescent="0.2">
      <c r="A264" s="24">
        <v>43</v>
      </c>
      <c r="B264" s="25" t="s">
        <v>122</v>
      </c>
      <c r="C264" s="25" t="s">
        <v>59</v>
      </c>
      <c r="D264" s="26" t="s">
        <v>123</v>
      </c>
      <c r="E264" s="3">
        <v>90</v>
      </c>
      <c r="F264" s="3">
        <v>81</v>
      </c>
      <c r="G264" s="17">
        <f t="shared" si="24"/>
        <v>86</v>
      </c>
      <c r="H264" s="3">
        <v>84</v>
      </c>
      <c r="I264" s="3">
        <v>86</v>
      </c>
      <c r="J264" s="17">
        <f t="shared" si="26"/>
        <v>85</v>
      </c>
      <c r="K264" s="3">
        <v>86</v>
      </c>
      <c r="L264" s="3">
        <v>86</v>
      </c>
      <c r="M264" s="17">
        <v>90</v>
      </c>
      <c r="N264" s="3">
        <v>88</v>
      </c>
      <c r="O264" s="24">
        <v>88</v>
      </c>
      <c r="P264" s="17">
        <f t="shared" si="25"/>
        <v>88</v>
      </c>
      <c r="Q264" s="18">
        <f t="shared" si="28"/>
        <v>87</v>
      </c>
      <c r="R264" s="17" t="str">
        <f t="shared" si="29"/>
        <v>Tốt</v>
      </c>
    </row>
    <row r="265" spans="1:18" s="41" customFormat="1" ht="15.75" customHeight="1" x14ac:dyDescent="0.2">
      <c r="A265" s="24">
        <v>44</v>
      </c>
      <c r="B265" s="25" t="s">
        <v>124</v>
      </c>
      <c r="C265" s="25" t="s">
        <v>125</v>
      </c>
      <c r="D265" s="26" t="s">
        <v>126</v>
      </c>
      <c r="E265" s="3">
        <v>90</v>
      </c>
      <c r="F265" s="3">
        <v>88</v>
      </c>
      <c r="G265" s="17">
        <f t="shared" si="24"/>
        <v>89</v>
      </c>
      <c r="H265" s="3">
        <v>85</v>
      </c>
      <c r="I265" s="3">
        <v>90</v>
      </c>
      <c r="J265" s="17">
        <f t="shared" si="26"/>
        <v>88</v>
      </c>
      <c r="K265" s="3">
        <v>95</v>
      </c>
      <c r="L265" s="3">
        <v>95</v>
      </c>
      <c r="M265" s="17">
        <v>90</v>
      </c>
      <c r="N265" s="3">
        <v>95</v>
      </c>
      <c r="O265" s="24">
        <v>95</v>
      </c>
      <c r="P265" s="17">
        <f t="shared" si="25"/>
        <v>95</v>
      </c>
      <c r="Q265" s="18">
        <f t="shared" si="28"/>
        <v>91</v>
      </c>
      <c r="R265" s="17" t="str">
        <f t="shared" si="29"/>
        <v>Xuất sắc</v>
      </c>
    </row>
    <row r="266" spans="1:18" s="41" customFormat="1" ht="15.75" customHeight="1" x14ac:dyDescent="0.2">
      <c r="A266" s="24">
        <v>45</v>
      </c>
      <c r="B266" s="25" t="s">
        <v>127</v>
      </c>
      <c r="C266" s="25" t="s">
        <v>128</v>
      </c>
      <c r="D266" s="26" t="s">
        <v>126</v>
      </c>
      <c r="E266" s="3">
        <v>81</v>
      </c>
      <c r="F266" s="3">
        <v>65</v>
      </c>
      <c r="G266" s="17">
        <f t="shared" si="24"/>
        <v>73</v>
      </c>
      <c r="H266" s="3">
        <v>77</v>
      </c>
      <c r="I266" s="3">
        <v>82</v>
      </c>
      <c r="J266" s="17">
        <f t="shared" si="26"/>
        <v>80</v>
      </c>
      <c r="K266" s="3">
        <v>82</v>
      </c>
      <c r="L266" s="3">
        <v>82</v>
      </c>
      <c r="M266" s="17">
        <v>90</v>
      </c>
      <c r="N266" s="3">
        <v>85</v>
      </c>
      <c r="O266" s="24">
        <v>85</v>
      </c>
      <c r="P266" s="17">
        <f t="shared" si="25"/>
        <v>85</v>
      </c>
      <c r="Q266" s="18">
        <f t="shared" si="28"/>
        <v>82</v>
      </c>
      <c r="R266" s="17" t="str">
        <f t="shared" si="29"/>
        <v>Tốt</v>
      </c>
    </row>
    <row r="267" spans="1:18" s="41" customFormat="1" ht="15.75" customHeight="1" x14ac:dyDescent="0.2">
      <c r="A267" s="24">
        <v>46</v>
      </c>
      <c r="B267" s="25" t="s">
        <v>129</v>
      </c>
      <c r="C267" s="25" t="s">
        <v>79</v>
      </c>
      <c r="D267" s="26" t="s">
        <v>126</v>
      </c>
      <c r="E267" s="3">
        <v>75</v>
      </c>
      <c r="F267" s="3">
        <v>75</v>
      </c>
      <c r="G267" s="17">
        <f t="shared" si="24"/>
        <v>75</v>
      </c>
      <c r="H267" s="3">
        <v>82</v>
      </c>
      <c r="I267" s="3">
        <v>80</v>
      </c>
      <c r="J267" s="17">
        <f t="shared" si="26"/>
        <v>81</v>
      </c>
      <c r="K267" s="3">
        <v>80</v>
      </c>
      <c r="L267" s="3">
        <v>80</v>
      </c>
      <c r="M267" s="17">
        <v>90</v>
      </c>
      <c r="N267" s="3">
        <v>86</v>
      </c>
      <c r="O267" s="24">
        <v>86</v>
      </c>
      <c r="P267" s="17">
        <f t="shared" si="25"/>
        <v>86</v>
      </c>
      <c r="Q267" s="18">
        <f t="shared" si="28"/>
        <v>83</v>
      </c>
      <c r="R267" s="17" t="str">
        <f t="shared" si="29"/>
        <v>Tốt</v>
      </c>
    </row>
    <row r="268" spans="1:18" s="41" customFormat="1" ht="15.75" customHeight="1" x14ac:dyDescent="0.2">
      <c r="A268" s="24">
        <v>47</v>
      </c>
      <c r="B268" s="25" t="s">
        <v>130</v>
      </c>
      <c r="C268" s="25" t="s">
        <v>79</v>
      </c>
      <c r="D268" s="26" t="s">
        <v>126</v>
      </c>
      <c r="E268" s="3">
        <v>92</v>
      </c>
      <c r="F268" s="3">
        <v>80</v>
      </c>
      <c r="G268" s="17">
        <f t="shared" si="24"/>
        <v>86</v>
      </c>
      <c r="H268" s="3">
        <v>82</v>
      </c>
      <c r="I268" s="3">
        <v>86</v>
      </c>
      <c r="J268" s="17">
        <f t="shared" si="26"/>
        <v>84</v>
      </c>
      <c r="K268" s="3">
        <v>86</v>
      </c>
      <c r="L268" s="3">
        <v>86</v>
      </c>
      <c r="M268" s="17">
        <v>90</v>
      </c>
      <c r="N268" s="3">
        <v>90</v>
      </c>
      <c r="O268" s="24">
        <v>90</v>
      </c>
      <c r="P268" s="17">
        <f t="shared" si="25"/>
        <v>90</v>
      </c>
      <c r="Q268" s="18">
        <f t="shared" si="28"/>
        <v>88</v>
      </c>
      <c r="R268" s="17" t="str">
        <f t="shared" si="29"/>
        <v>Tốt</v>
      </c>
    </row>
    <row r="269" spans="1:18" s="41" customFormat="1" ht="15.75" customHeight="1" x14ac:dyDescent="0.2">
      <c r="A269" s="24">
        <v>48</v>
      </c>
      <c r="B269" s="25" t="s">
        <v>131</v>
      </c>
      <c r="C269" s="25" t="s">
        <v>79</v>
      </c>
      <c r="D269" s="26" t="s">
        <v>126</v>
      </c>
      <c r="E269" s="3">
        <v>75</v>
      </c>
      <c r="F269" s="3">
        <v>75</v>
      </c>
      <c r="G269" s="17">
        <f t="shared" si="24"/>
        <v>75</v>
      </c>
      <c r="H269" s="3">
        <v>70</v>
      </c>
      <c r="I269" s="3">
        <v>80</v>
      </c>
      <c r="J269" s="17">
        <f t="shared" si="26"/>
        <v>75</v>
      </c>
      <c r="K269" s="3">
        <v>85</v>
      </c>
      <c r="L269" s="3">
        <v>64</v>
      </c>
      <c r="M269" s="17">
        <v>90</v>
      </c>
      <c r="N269" s="3">
        <v>35</v>
      </c>
      <c r="O269" s="24">
        <v>80</v>
      </c>
      <c r="P269" s="17">
        <f t="shared" si="25"/>
        <v>58</v>
      </c>
      <c r="Q269" s="18">
        <f t="shared" si="28"/>
        <v>75</v>
      </c>
      <c r="R269" s="17" t="str">
        <f t="shared" si="29"/>
        <v>Khá</v>
      </c>
    </row>
    <row r="270" spans="1:18" s="41" customFormat="1" ht="15.75" customHeight="1" x14ac:dyDescent="0.2">
      <c r="A270" s="24">
        <v>49</v>
      </c>
      <c r="B270" s="25" t="s">
        <v>132</v>
      </c>
      <c r="C270" s="25" t="s">
        <v>133</v>
      </c>
      <c r="D270" s="26" t="s">
        <v>126</v>
      </c>
      <c r="E270" s="3">
        <v>84</v>
      </c>
      <c r="F270" s="3">
        <v>60</v>
      </c>
      <c r="G270" s="17">
        <f t="shared" si="24"/>
        <v>72</v>
      </c>
      <c r="H270" s="3">
        <v>70</v>
      </c>
      <c r="I270" s="3">
        <v>80</v>
      </c>
      <c r="J270" s="17">
        <f t="shared" si="26"/>
        <v>75</v>
      </c>
      <c r="K270" s="3">
        <v>75</v>
      </c>
      <c r="L270" s="3">
        <v>80</v>
      </c>
      <c r="M270" s="17">
        <v>90</v>
      </c>
      <c r="N270" s="3">
        <v>64</v>
      </c>
      <c r="O270" s="24">
        <v>80</v>
      </c>
      <c r="P270" s="17">
        <f t="shared" si="25"/>
        <v>72</v>
      </c>
      <c r="Q270" s="18">
        <f t="shared" si="28"/>
        <v>77</v>
      </c>
      <c r="R270" s="17" t="str">
        <f t="shared" si="29"/>
        <v>Khá</v>
      </c>
    </row>
    <row r="271" spans="1:18" s="41" customFormat="1" ht="15.75" customHeight="1" x14ac:dyDescent="0.2">
      <c r="A271" s="24">
        <v>50</v>
      </c>
      <c r="B271" s="25" t="s">
        <v>134</v>
      </c>
      <c r="C271" s="25" t="s">
        <v>135</v>
      </c>
      <c r="D271" s="26" t="s">
        <v>136</v>
      </c>
      <c r="E271" s="3">
        <v>82</v>
      </c>
      <c r="F271" s="3">
        <v>77</v>
      </c>
      <c r="G271" s="17">
        <f t="shared" si="24"/>
        <v>80</v>
      </c>
      <c r="H271" s="3">
        <v>83</v>
      </c>
      <c r="I271" s="3">
        <v>80</v>
      </c>
      <c r="J271" s="17">
        <f t="shared" si="26"/>
        <v>82</v>
      </c>
      <c r="K271" s="3">
        <v>80</v>
      </c>
      <c r="L271" s="3">
        <v>80</v>
      </c>
      <c r="M271" s="17">
        <v>90</v>
      </c>
      <c r="N271" s="3">
        <v>88</v>
      </c>
      <c r="O271" s="24">
        <v>88</v>
      </c>
      <c r="P271" s="17">
        <f t="shared" si="25"/>
        <v>88</v>
      </c>
      <c r="Q271" s="18">
        <f t="shared" si="28"/>
        <v>85</v>
      </c>
      <c r="R271" s="17" t="str">
        <f t="shared" si="29"/>
        <v>Tốt</v>
      </c>
    </row>
    <row r="272" spans="1:18" s="41" customFormat="1" ht="15.75" customHeight="1" x14ac:dyDescent="0.2">
      <c r="A272" s="24">
        <v>51</v>
      </c>
      <c r="B272" s="25" t="s">
        <v>137</v>
      </c>
      <c r="C272" s="25" t="s">
        <v>138</v>
      </c>
      <c r="D272" s="26" t="s">
        <v>139</v>
      </c>
      <c r="E272" s="3">
        <v>81</v>
      </c>
      <c r="F272" s="3">
        <v>82</v>
      </c>
      <c r="G272" s="17">
        <f t="shared" si="24"/>
        <v>82</v>
      </c>
      <c r="H272" s="3">
        <v>80</v>
      </c>
      <c r="I272" s="3">
        <v>84</v>
      </c>
      <c r="J272" s="17">
        <f t="shared" si="26"/>
        <v>82</v>
      </c>
      <c r="K272" s="3">
        <v>80</v>
      </c>
      <c r="L272" s="3">
        <v>86</v>
      </c>
      <c r="M272" s="17">
        <v>90</v>
      </c>
      <c r="N272" s="3">
        <v>88</v>
      </c>
      <c r="O272" s="24">
        <v>88</v>
      </c>
      <c r="P272" s="17">
        <f t="shared" si="25"/>
        <v>88</v>
      </c>
      <c r="Q272" s="18">
        <f t="shared" si="28"/>
        <v>86</v>
      </c>
      <c r="R272" s="17" t="str">
        <f t="shared" si="29"/>
        <v>Tốt</v>
      </c>
    </row>
    <row r="273" spans="1:18" s="41" customFormat="1" ht="15.75" customHeight="1" x14ac:dyDescent="0.2">
      <c r="A273" s="24">
        <v>52</v>
      </c>
      <c r="B273" s="25" t="s">
        <v>140</v>
      </c>
      <c r="C273" s="25" t="s">
        <v>141</v>
      </c>
      <c r="D273" s="26" t="s">
        <v>139</v>
      </c>
      <c r="E273" s="3">
        <v>75</v>
      </c>
      <c r="F273" s="3">
        <v>75</v>
      </c>
      <c r="G273" s="17">
        <f t="shared" si="24"/>
        <v>75</v>
      </c>
      <c r="H273" s="3">
        <v>64</v>
      </c>
      <c r="I273" s="3">
        <v>82</v>
      </c>
      <c r="J273" s="17">
        <f t="shared" si="26"/>
        <v>73</v>
      </c>
      <c r="K273" s="3">
        <v>82</v>
      </c>
      <c r="L273" s="3">
        <v>80</v>
      </c>
      <c r="M273" s="17">
        <v>90</v>
      </c>
      <c r="N273" s="3">
        <v>80</v>
      </c>
      <c r="O273" s="24">
        <v>80</v>
      </c>
      <c r="P273" s="17">
        <f t="shared" si="25"/>
        <v>80</v>
      </c>
      <c r="Q273" s="18">
        <f t="shared" si="28"/>
        <v>80</v>
      </c>
      <c r="R273" s="17" t="str">
        <f t="shared" si="29"/>
        <v>Tốt</v>
      </c>
    </row>
    <row r="274" spans="1:18" s="41" customFormat="1" ht="15.75" customHeight="1" x14ac:dyDescent="0.2">
      <c r="A274" s="24">
        <v>53</v>
      </c>
      <c r="B274" s="25" t="s">
        <v>142</v>
      </c>
      <c r="C274" s="25" t="s">
        <v>143</v>
      </c>
      <c r="D274" s="26" t="s">
        <v>139</v>
      </c>
      <c r="E274" s="3">
        <v>92</v>
      </c>
      <c r="F274" s="3">
        <v>82</v>
      </c>
      <c r="G274" s="17">
        <f t="shared" si="24"/>
        <v>87</v>
      </c>
      <c r="H274" s="3">
        <v>82</v>
      </c>
      <c r="I274" s="3">
        <v>84</v>
      </c>
      <c r="J274" s="17">
        <f t="shared" si="26"/>
        <v>83</v>
      </c>
      <c r="K274" s="3">
        <v>80</v>
      </c>
      <c r="L274" s="3">
        <v>80</v>
      </c>
      <c r="M274" s="17">
        <v>90</v>
      </c>
      <c r="N274" s="3">
        <v>85</v>
      </c>
      <c r="O274" s="24">
        <v>85</v>
      </c>
      <c r="P274" s="17">
        <f t="shared" si="25"/>
        <v>85</v>
      </c>
      <c r="Q274" s="18">
        <f t="shared" si="28"/>
        <v>86</v>
      </c>
      <c r="R274" s="17" t="str">
        <f t="shared" si="29"/>
        <v>Tốt</v>
      </c>
    </row>
    <row r="275" spans="1:18" s="41" customFormat="1" ht="15.75" customHeight="1" x14ac:dyDescent="0.2">
      <c r="A275" s="24">
        <v>54</v>
      </c>
      <c r="B275" s="25" t="s">
        <v>144</v>
      </c>
      <c r="C275" s="25" t="s">
        <v>145</v>
      </c>
      <c r="D275" s="26" t="s">
        <v>146</v>
      </c>
      <c r="E275" s="3">
        <v>82</v>
      </c>
      <c r="F275" s="3">
        <v>66</v>
      </c>
      <c r="G275" s="17">
        <f t="shared" si="24"/>
        <v>74</v>
      </c>
      <c r="H275" s="3">
        <v>79</v>
      </c>
      <c r="I275" s="3">
        <v>85</v>
      </c>
      <c r="J275" s="17">
        <f t="shared" si="26"/>
        <v>82</v>
      </c>
      <c r="K275" s="3">
        <v>81</v>
      </c>
      <c r="L275" s="3">
        <v>82</v>
      </c>
      <c r="M275" s="17">
        <v>90</v>
      </c>
      <c r="N275" s="3">
        <v>88</v>
      </c>
      <c r="O275" s="24">
        <v>88</v>
      </c>
      <c r="P275" s="17">
        <f t="shared" si="25"/>
        <v>88</v>
      </c>
      <c r="Q275" s="18">
        <f t="shared" si="28"/>
        <v>84</v>
      </c>
      <c r="R275" s="17" t="str">
        <f t="shared" si="29"/>
        <v>Tốt</v>
      </c>
    </row>
    <row r="276" spans="1:18" s="41" customFormat="1" ht="15.75" customHeight="1" x14ac:dyDescent="0.2">
      <c r="A276" s="24">
        <v>55</v>
      </c>
      <c r="B276" s="25" t="s">
        <v>147</v>
      </c>
      <c r="C276" s="25" t="s">
        <v>148</v>
      </c>
      <c r="D276" s="26" t="s">
        <v>149</v>
      </c>
      <c r="E276" s="3">
        <v>85</v>
      </c>
      <c r="F276" s="3">
        <v>78</v>
      </c>
      <c r="G276" s="17">
        <f t="shared" si="24"/>
        <v>82</v>
      </c>
      <c r="H276" s="3">
        <v>86</v>
      </c>
      <c r="I276" s="3">
        <v>85</v>
      </c>
      <c r="J276" s="17">
        <f t="shared" si="26"/>
        <v>86</v>
      </c>
      <c r="K276" s="3">
        <v>85</v>
      </c>
      <c r="L276" s="3">
        <v>85</v>
      </c>
      <c r="M276" s="17">
        <v>90</v>
      </c>
      <c r="N276" s="246" t="s">
        <v>150</v>
      </c>
      <c r="O276" s="246"/>
      <c r="P276" s="17">
        <v>0</v>
      </c>
      <c r="Q276" s="18">
        <f t="shared" si="28"/>
        <v>65</v>
      </c>
      <c r="R276" s="17" t="s">
        <v>151</v>
      </c>
    </row>
    <row r="277" spans="1:18" s="41" customFormat="1" ht="15.75" customHeight="1" x14ac:dyDescent="0.2">
      <c r="A277" s="24">
        <v>56</v>
      </c>
      <c r="B277" s="25" t="s">
        <v>152</v>
      </c>
      <c r="C277" s="25" t="s">
        <v>112</v>
      </c>
      <c r="D277" s="26" t="s">
        <v>153</v>
      </c>
      <c r="E277" s="3">
        <v>92</v>
      </c>
      <c r="F277" s="3">
        <v>82</v>
      </c>
      <c r="G277" s="17">
        <f t="shared" si="24"/>
        <v>87</v>
      </c>
      <c r="H277" s="3">
        <v>90</v>
      </c>
      <c r="I277" s="3">
        <v>90</v>
      </c>
      <c r="J277" s="17">
        <f t="shared" si="26"/>
        <v>90</v>
      </c>
      <c r="K277" s="3">
        <v>95</v>
      </c>
      <c r="L277" s="3">
        <v>95</v>
      </c>
      <c r="M277" s="17">
        <v>90</v>
      </c>
      <c r="N277" s="3">
        <v>95</v>
      </c>
      <c r="O277" s="24">
        <v>95</v>
      </c>
      <c r="P277" s="17">
        <f>ROUND((N277+O277)/2,0)</f>
        <v>95</v>
      </c>
      <c r="Q277" s="18">
        <f t="shared" si="28"/>
        <v>91</v>
      </c>
      <c r="R277" s="17" t="str">
        <f t="shared" si="29"/>
        <v>Xuất sắc</v>
      </c>
    </row>
    <row r="278" spans="1:18" s="41" customFormat="1" ht="15.75" customHeight="1" x14ac:dyDescent="0.2">
      <c r="A278" s="24">
        <v>57</v>
      </c>
      <c r="B278" s="25" t="s">
        <v>154</v>
      </c>
      <c r="C278" s="25" t="s">
        <v>155</v>
      </c>
      <c r="D278" s="26" t="s">
        <v>156</v>
      </c>
      <c r="E278" s="3">
        <v>92</v>
      </c>
      <c r="F278" s="3">
        <v>84</v>
      </c>
      <c r="G278" s="17">
        <f t="shared" si="24"/>
        <v>88</v>
      </c>
      <c r="H278" s="3">
        <v>85</v>
      </c>
      <c r="I278" s="3">
        <v>88</v>
      </c>
      <c r="J278" s="17">
        <f t="shared" si="26"/>
        <v>87</v>
      </c>
      <c r="K278" s="3">
        <v>95</v>
      </c>
      <c r="L278" s="3">
        <v>95</v>
      </c>
      <c r="M278" s="17">
        <v>90</v>
      </c>
      <c r="N278" s="3">
        <v>95</v>
      </c>
      <c r="O278" s="24">
        <v>95</v>
      </c>
      <c r="P278" s="17">
        <f t="shared" ref="P278:P279" si="30">ROUND((N278+O278)/2,0)</f>
        <v>95</v>
      </c>
      <c r="Q278" s="18">
        <f t="shared" si="28"/>
        <v>90</v>
      </c>
      <c r="R278" s="17" t="str">
        <f t="shared" si="29"/>
        <v>Xuất sắc</v>
      </c>
    </row>
    <row r="279" spans="1:18" s="41" customFormat="1" ht="15.75" customHeight="1" x14ac:dyDescent="0.2">
      <c r="A279" s="24">
        <v>58</v>
      </c>
      <c r="B279" s="25" t="s">
        <v>157</v>
      </c>
      <c r="C279" s="25" t="s">
        <v>158</v>
      </c>
      <c r="D279" s="26" t="s">
        <v>159</v>
      </c>
      <c r="E279" s="3">
        <v>75</v>
      </c>
      <c r="F279" s="3">
        <v>75</v>
      </c>
      <c r="G279" s="17">
        <f t="shared" si="24"/>
        <v>75</v>
      </c>
      <c r="H279" s="3">
        <v>80</v>
      </c>
      <c r="I279" s="3">
        <v>80</v>
      </c>
      <c r="J279" s="17">
        <f t="shared" si="26"/>
        <v>80</v>
      </c>
      <c r="K279" s="3">
        <v>64</v>
      </c>
      <c r="L279" s="3">
        <v>75</v>
      </c>
      <c r="M279" s="17">
        <v>90</v>
      </c>
      <c r="N279" s="3">
        <v>85</v>
      </c>
      <c r="O279" s="27">
        <v>85</v>
      </c>
      <c r="P279" s="17">
        <f t="shared" si="30"/>
        <v>85</v>
      </c>
      <c r="Q279" s="18">
        <f t="shared" si="28"/>
        <v>83</v>
      </c>
      <c r="R279" s="17" t="str">
        <f t="shared" si="29"/>
        <v>Tốt</v>
      </c>
    </row>
    <row r="280" spans="1:18" s="48" customFormat="1" ht="15.75" customHeight="1" x14ac:dyDescent="0.2">
      <c r="R280" s="59"/>
    </row>
    <row r="281" spans="1:18" s="41" customFormat="1" ht="15.75" customHeight="1" x14ac:dyDescent="0.2">
      <c r="A281" s="243" t="s">
        <v>652</v>
      </c>
      <c r="B281" s="243"/>
      <c r="C281" s="243"/>
      <c r="D281" s="243"/>
      <c r="E281" s="243"/>
      <c r="F281" s="243"/>
      <c r="G281" s="243"/>
      <c r="H281" s="243"/>
      <c r="I281" s="243"/>
      <c r="J281" s="243"/>
      <c r="K281" s="243"/>
      <c r="L281" s="243"/>
      <c r="M281" s="243"/>
      <c r="N281" s="243"/>
      <c r="O281" s="243"/>
      <c r="P281" s="243"/>
      <c r="Q281" s="243"/>
      <c r="R281" s="243"/>
    </row>
    <row r="282" spans="1:18" s="41" customFormat="1" ht="15.75" customHeight="1" x14ac:dyDescent="0.2">
      <c r="A282" s="227" t="s">
        <v>4</v>
      </c>
      <c r="B282" s="227" t="s">
        <v>5</v>
      </c>
      <c r="C282" s="227" t="s">
        <v>6</v>
      </c>
      <c r="D282" s="227" t="s">
        <v>7</v>
      </c>
      <c r="E282" s="231" t="s">
        <v>8</v>
      </c>
      <c r="F282" s="231"/>
      <c r="G282" s="231"/>
      <c r="H282" s="231"/>
      <c r="I282" s="231"/>
      <c r="J282" s="231"/>
      <c r="K282" s="231"/>
      <c r="L282" s="231"/>
      <c r="M282" s="231"/>
      <c r="N282" s="231"/>
      <c r="O282" s="231"/>
      <c r="P282" s="231"/>
      <c r="Q282" s="231"/>
      <c r="R282" s="231"/>
    </row>
    <row r="283" spans="1:18" s="41" customFormat="1" ht="15.75" customHeight="1" x14ac:dyDescent="0.2">
      <c r="A283" s="227"/>
      <c r="B283" s="227"/>
      <c r="C283" s="227"/>
      <c r="D283" s="227"/>
      <c r="E283" s="231" t="s">
        <v>9</v>
      </c>
      <c r="F283" s="231"/>
      <c r="G283" s="231"/>
      <c r="H283" s="231" t="s">
        <v>10</v>
      </c>
      <c r="I283" s="231"/>
      <c r="J283" s="231"/>
      <c r="K283" s="231" t="s">
        <v>11</v>
      </c>
      <c r="L283" s="231"/>
      <c r="M283" s="231"/>
      <c r="N283" s="231" t="s">
        <v>12</v>
      </c>
      <c r="O283" s="231"/>
      <c r="P283" s="231"/>
      <c r="Q283" s="244" t="s">
        <v>13</v>
      </c>
      <c r="R283" s="245" t="s">
        <v>14</v>
      </c>
    </row>
    <row r="284" spans="1:18" s="41" customFormat="1" ht="15.75" customHeight="1" x14ac:dyDescent="0.2">
      <c r="A284" s="227"/>
      <c r="B284" s="227"/>
      <c r="C284" s="227"/>
      <c r="D284" s="227"/>
      <c r="E284" s="18" t="s">
        <v>15</v>
      </c>
      <c r="F284" s="18" t="s">
        <v>16</v>
      </c>
      <c r="G284" s="18" t="s">
        <v>17</v>
      </c>
      <c r="H284" s="18" t="s">
        <v>18</v>
      </c>
      <c r="I284" s="18" t="s">
        <v>19</v>
      </c>
      <c r="J284" s="18" t="s">
        <v>17</v>
      </c>
      <c r="K284" s="18" t="s">
        <v>20</v>
      </c>
      <c r="L284" s="18" t="s">
        <v>21</v>
      </c>
      <c r="M284" s="18" t="s">
        <v>17</v>
      </c>
      <c r="N284" s="18" t="s">
        <v>22</v>
      </c>
      <c r="O284" s="18" t="s">
        <v>23</v>
      </c>
      <c r="P284" s="18" t="s">
        <v>17</v>
      </c>
      <c r="Q284" s="244"/>
      <c r="R284" s="245"/>
    </row>
    <row r="285" spans="1:18" s="41" customFormat="1" ht="15.75" customHeight="1" x14ac:dyDescent="0.2">
      <c r="A285" s="28">
        <v>1</v>
      </c>
      <c r="B285" s="29" t="s">
        <v>551</v>
      </c>
      <c r="C285" s="29" t="s">
        <v>552</v>
      </c>
      <c r="D285" s="29" t="s">
        <v>26</v>
      </c>
      <c r="E285" s="3">
        <v>77</v>
      </c>
      <c r="F285" s="3">
        <v>85</v>
      </c>
      <c r="G285" s="17">
        <f t="shared" ref="G285:G343" si="31">ROUND((E285+F285)/2,0)</f>
        <v>81</v>
      </c>
      <c r="H285" s="3">
        <v>87</v>
      </c>
      <c r="I285" s="3">
        <v>77</v>
      </c>
      <c r="J285" s="17">
        <f>ROUND((H285+I285)/2,0)</f>
        <v>82</v>
      </c>
      <c r="K285" s="3">
        <v>90</v>
      </c>
      <c r="L285" s="3">
        <v>80</v>
      </c>
      <c r="M285" s="17">
        <f>ROUND((K285+L285)/2,0)</f>
        <v>85</v>
      </c>
      <c r="N285" s="3">
        <v>65</v>
      </c>
      <c r="O285" s="28">
        <v>65</v>
      </c>
      <c r="P285" s="17">
        <f t="shared" ref="P285:P343" si="32">ROUND((N285+O285)/2,0)</f>
        <v>65</v>
      </c>
      <c r="Q285" s="18">
        <f>ROUND((G285+J285+M285+P285)/4,0)</f>
        <v>78</v>
      </c>
      <c r="R285" s="17" t="str">
        <f>IF(Q285&gt;=90,"Xuất sắc",IF(Q285&gt;=80,"Tốt",IF(Q285&gt;=65,"Khá",IF(Q285&gt;=50,"TB",IF(Q285&gt;=30,"Yếu","Kém")))))</f>
        <v>Khá</v>
      </c>
    </row>
    <row r="286" spans="1:18" s="41" customFormat="1" ht="15.75" customHeight="1" x14ac:dyDescent="0.2">
      <c r="A286" s="28">
        <v>2</v>
      </c>
      <c r="B286" s="29" t="s">
        <v>553</v>
      </c>
      <c r="C286" s="29" t="s">
        <v>25</v>
      </c>
      <c r="D286" s="29" t="s">
        <v>26</v>
      </c>
      <c r="E286" s="3">
        <v>79</v>
      </c>
      <c r="F286" s="3">
        <v>68</v>
      </c>
      <c r="G286" s="17">
        <f t="shared" si="31"/>
        <v>74</v>
      </c>
      <c r="H286" s="3">
        <v>80</v>
      </c>
      <c r="I286" s="3">
        <v>80</v>
      </c>
      <c r="J286" s="17">
        <f t="shared" ref="J286:J343" si="33">ROUND((H286+I286)/2,0)</f>
        <v>80</v>
      </c>
      <c r="K286" s="3">
        <v>80</v>
      </c>
      <c r="L286" s="3">
        <v>80</v>
      </c>
      <c r="M286" s="17">
        <f t="shared" ref="M286:M313" si="34">ROUND((K286+L286)/2,0)</f>
        <v>80</v>
      </c>
      <c r="N286" s="3">
        <v>75</v>
      </c>
      <c r="O286" s="28">
        <v>89</v>
      </c>
      <c r="P286" s="17">
        <f t="shared" si="32"/>
        <v>82</v>
      </c>
      <c r="Q286" s="18">
        <f t="shared" ref="Q286:Q343" si="35">ROUND((G286+J286+M286+P286)/4,0)</f>
        <v>79</v>
      </c>
      <c r="R286" s="17" t="str">
        <f t="shared" ref="R286:R343" si="36">IF(Q286&gt;=90,"Xuất sắc",IF(Q286&gt;=80,"Tốt",IF(Q286&gt;=65,"Khá",IF(Q286&gt;=50,"TB",IF(Q286&gt;=30,"Yếu","Kém")))))</f>
        <v>Khá</v>
      </c>
    </row>
    <row r="287" spans="1:18" s="41" customFormat="1" ht="15.75" customHeight="1" x14ac:dyDescent="0.2">
      <c r="A287" s="28">
        <v>3</v>
      </c>
      <c r="B287" s="29" t="s">
        <v>554</v>
      </c>
      <c r="C287" s="29" t="s">
        <v>25</v>
      </c>
      <c r="D287" s="29" t="s">
        <v>26</v>
      </c>
      <c r="E287" s="3">
        <v>64</v>
      </c>
      <c r="F287" s="3">
        <v>81</v>
      </c>
      <c r="G287" s="17">
        <f t="shared" si="31"/>
        <v>73</v>
      </c>
      <c r="H287" s="3">
        <v>64</v>
      </c>
      <c r="I287" s="3">
        <v>85</v>
      </c>
      <c r="J287" s="17">
        <f t="shared" si="33"/>
        <v>75</v>
      </c>
      <c r="K287" s="3">
        <v>80</v>
      </c>
      <c r="L287" s="3">
        <v>80</v>
      </c>
      <c r="M287" s="17">
        <f t="shared" si="34"/>
        <v>80</v>
      </c>
      <c r="N287" s="3">
        <v>89</v>
      </c>
      <c r="O287" s="28">
        <v>75</v>
      </c>
      <c r="P287" s="17">
        <f t="shared" si="32"/>
        <v>82</v>
      </c>
      <c r="Q287" s="18">
        <f t="shared" si="35"/>
        <v>78</v>
      </c>
      <c r="R287" s="17" t="str">
        <f t="shared" si="36"/>
        <v>Khá</v>
      </c>
    </row>
    <row r="288" spans="1:18" s="41" customFormat="1" ht="15.75" customHeight="1" x14ac:dyDescent="0.2">
      <c r="A288" s="28">
        <v>4</v>
      </c>
      <c r="B288" s="29" t="s">
        <v>555</v>
      </c>
      <c r="C288" s="29" t="s">
        <v>556</v>
      </c>
      <c r="D288" s="29" t="s">
        <v>26</v>
      </c>
      <c r="E288" s="3">
        <v>82</v>
      </c>
      <c r="F288" s="3">
        <v>85</v>
      </c>
      <c r="G288" s="17">
        <f t="shared" si="31"/>
        <v>84</v>
      </c>
      <c r="H288" s="3">
        <v>80</v>
      </c>
      <c r="I288" s="3">
        <v>90</v>
      </c>
      <c r="J288" s="17">
        <f t="shared" si="33"/>
        <v>85</v>
      </c>
      <c r="K288" s="3">
        <v>64</v>
      </c>
      <c r="L288" s="3">
        <v>70</v>
      </c>
      <c r="M288" s="17">
        <f t="shared" si="34"/>
        <v>67</v>
      </c>
      <c r="N288" s="3">
        <v>80</v>
      </c>
      <c r="O288" s="28">
        <v>80</v>
      </c>
      <c r="P288" s="17">
        <f t="shared" si="32"/>
        <v>80</v>
      </c>
      <c r="Q288" s="18">
        <f t="shared" si="35"/>
        <v>79</v>
      </c>
      <c r="R288" s="17" t="str">
        <f t="shared" si="36"/>
        <v>Khá</v>
      </c>
    </row>
    <row r="289" spans="1:18" s="41" customFormat="1" ht="15.75" customHeight="1" x14ac:dyDescent="0.2">
      <c r="A289" s="28">
        <v>5</v>
      </c>
      <c r="B289" s="29" t="s">
        <v>557</v>
      </c>
      <c r="C289" s="29" t="s">
        <v>558</v>
      </c>
      <c r="D289" s="29" t="s">
        <v>26</v>
      </c>
      <c r="E289" s="3">
        <v>64</v>
      </c>
      <c r="F289" s="3">
        <v>87</v>
      </c>
      <c r="G289" s="17">
        <f t="shared" si="31"/>
        <v>76</v>
      </c>
      <c r="H289" s="3">
        <v>87</v>
      </c>
      <c r="I289" s="3">
        <v>90</v>
      </c>
      <c r="J289" s="17">
        <f t="shared" si="33"/>
        <v>89</v>
      </c>
      <c r="K289" s="3">
        <v>90</v>
      </c>
      <c r="L289" s="3">
        <v>85</v>
      </c>
      <c r="M289" s="17">
        <f t="shared" si="34"/>
        <v>88</v>
      </c>
      <c r="N289" s="3">
        <v>95</v>
      </c>
      <c r="O289" s="28">
        <v>95</v>
      </c>
      <c r="P289" s="17">
        <f t="shared" si="32"/>
        <v>95</v>
      </c>
      <c r="Q289" s="18">
        <f t="shared" si="35"/>
        <v>87</v>
      </c>
      <c r="R289" s="17" t="str">
        <f t="shared" si="36"/>
        <v>Tốt</v>
      </c>
    </row>
    <row r="290" spans="1:18" s="41" customFormat="1" ht="15.75" customHeight="1" x14ac:dyDescent="0.2">
      <c r="A290" s="28">
        <v>6</v>
      </c>
      <c r="B290" s="30" t="s">
        <v>559</v>
      </c>
      <c r="C290" s="30" t="s">
        <v>560</v>
      </c>
      <c r="D290" s="30" t="s">
        <v>26</v>
      </c>
      <c r="E290" s="3">
        <v>78</v>
      </c>
      <c r="F290" s="3">
        <v>87</v>
      </c>
      <c r="G290" s="17">
        <f t="shared" si="31"/>
        <v>83</v>
      </c>
      <c r="H290" s="3">
        <v>84</v>
      </c>
      <c r="I290" s="3">
        <v>90</v>
      </c>
      <c r="J290" s="17">
        <f t="shared" si="33"/>
        <v>87</v>
      </c>
      <c r="K290" s="3">
        <v>85</v>
      </c>
      <c r="L290" s="3">
        <v>85</v>
      </c>
      <c r="M290" s="17">
        <f t="shared" si="34"/>
        <v>85</v>
      </c>
      <c r="N290" s="3">
        <v>85</v>
      </c>
      <c r="O290" s="28">
        <v>85</v>
      </c>
      <c r="P290" s="17">
        <f t="shared" si="32"/>
        <v>85</v>
      </c>
      <c r="Q290" s="18">
        <f t="shared" si="35"/>
        <v>85</v>
      </c>
      <c r="R290" s="17" t="str">
        <f t="shared" si="36"/>
        <v>Tốt</v>
      </c>
    </row>
    <row r="291" spans="1:18" s="41" customFormat="1" ht="15.75" customHeight="1" x14ac:dyDescent="0.2">
      <c r="A291" s="28">
        <v>7</v>
      </c>
      <c r="B291" s="29" t="s">
        <v>561</v>
      </c>
      <c r="C291" s="29" t="s">
        <v>562</v>
      </c>
      <c r="D291" s="29" t="s">
        <v>563</v>
      </c>
      <c r="E291" s="3">
        <v>82</v>
      </c>
      <c r="F291" s="3">
        <v>75</v>
      </c>
      <c r="G291" s="17">
        <f t="shared" si="31"/>
        <v>79</v>
      </c>
      <c r="H291" s="3">
        <v>77</v>
      </c>
      <c r="I291" s="3">
        <v>80</v>
      </c>
      <c r="J291" s="17">
        <f t="shared" si="33"/>
        <v>79</v>
      </c>
      <c r="K291" s="3">
        <v>85</v>
      </c>
      <c r="L291" s="3">
        <v>70</v>
      </c>
      <c r="M291" s="17">
        <f t="shared" si="34"/>
        <v>78</v>
      </c>
      <c r="N291" s="3">
        <v>80</v>
      </c>
      <c r="O291" s="28">
        <v>80</v>
      </c>
      <c r="P291" s="17">
        <f t="shared" si="32"/>
        <v>80</v>
      </c>
      <c r="Q291" s="18">
        <f t="shared" si="35"/>
        <v>79</v>
      </c>
      <c r="R291" s="17" t="str">
        <f t="shared" si="36"/>
        <v>Khá</v>
      </c>
    </row>
    <row r="292" spans="1:18" s="41" customFormat="1" ht="15.75" customHeight="1" x14ac:dyDescent="0.2">
      <c r="A292" s="28">
        <v>8</v>
      </c>
      <c r="B292" s="29" t="s">
        <v>564</v>
      </c>
      <c r="C292" s="29" t="s">
        <v>386</v>
      </c>
      <c r="D292" s="29" t="s">
        <v>563</v>
      </c>
      <c r="E292" s="3">
        <v>82</v>
      </c>
      <c r="F292" s="3">
        <v>89</v>
      </c>
      <c r="G292" s="17">
        <f t="shared" si="31"/>
        <v>86</v>
      </c>
      <c r="H292" s="3">
        <v>85</v>
      </c>
      <c r="I292" s="3">
        <v>85</v>
      </c>
      <c r="J292" s="17">
        <f t="shared" si="33"/>
        <v>85</v>
      </c>
      <c r="K292" s="3">
        <v>90</v>
      </c>
      <c r="L292" s="3">
        <v>85</v>
      </c>
      <c r="M292" s="17">
        <f t="shared" si="34"/>
        <v>88</v>
      </c>
      <c r="N292" s="3">
        <v>65</v>
      </c>
      <c r="O292" s="28">
        <v>65</v>
      </c>
      <c r="P292" s="17">
        <f t="shared" si="32"/>
        <v>65</v>
      </c>
      <c r="Q292" s="18">
        <f t="shared" si="35"/>
        <v>81</v>
      </c>
      <c r="R292" s="17" t="str">
        <f t="shared" si="36"/>
        <v>Tốt</v>
      </c>
    </row>
    <row r="293" spans="1:18" s="41" customFormat="1" ht="15.75" customHeight="1" x14ac:dyDescent="0.2">
      <c r="A293" s="28">
        <v>9</v>
      </c>
      <c r="B293" s="29" t="s">
        <v>565</v>
      </c>
      <c r="C293" s="29" t="s">
        <v>195</v>
      </c>
      <c r="D293" s="29" t="s">
        <v>566</v>
      </c>
      <c r="E293" s="3">
        <v>89</v>
      </c>
      <c r="F293" s="3">
        <v>65</v>
      </c>
      <c r="G293" s="17">
        <f t="shared" si="31"/>
        <v>77</v>
      </c>
      <c r="H293" s="3">
        <v>79</v>
      </c>
      <c r="I293" s="3">
        <v>80</v>
      </c>
      <c r="J293" s="17">
        <f t="shared" si="33"/>
        <v>80</v>
      </c>
      <c r="K293" s="3">
        <v>64</v>
      </c>
      <c r="L293" s="3">
        <v>85</v>
      </c>
      <c r="M293" s="17">
        <f t="shared" si="34"/>
        <v>75</v>
      </c>
      <c r="N293" s="3">
        <v>85</v>
      </c>
      <c r="O293" s="28">
        <v>85</v>
      </c>
      <c r="P293" s="17">
        <f t="shared" si="32"/>
        <v>85</v>
      </c>
      <c r="Q293" s="18">
        <f t="shared" si="35"/>
        <v>79</v>
      </c>
      <c r="R293" s="17" t="str">
        <f t="shared" si="36"/>
        <v>Khá</v>
      </c>
    </row>
    <row r="294" spans="1:18" s="41" customFormat="1" ht="15.75" customHeight="1" x14ac:dyDescent="0.2">
      <c r="A294" s="28">
        <v>10</v>
      </c>
      <c r="B294" s="29" t="s">
        <v>567</v>
      </c>
      <c r="C294" s="29" t="s">
        <v>523</v>
      </c>
      <c r="D294" s="29" t="s">
        <v>568</v>
      </c>
      <c r="E294" s="3">
        <v>84</v>
      </c>
      <c r="F294" s="3">
        <v>68</v>
      </c>
      <c r="G294" s="17">
        <f t="shared" si="31"/>
        <v>76</v>
      </c>
      <c r="H294" s="3">
        <v>79</v>
      </c>
      <c r="I294" s="3">
        <v>80</v>
      </c>
      <c r="J294" s="17">
        <f t="shared" si="33"/>
        <v>80</v>
      </c>
      <c r="K294" s="3">
        <v>85</v>
      </c>
      <c r="L294" s="3">
        <v>70</v>
      </c>
      <c r="M294" s="17">
        <f t="shared" si="34"/>
        <v>78</v>
      </c>
      <c r="N294" s="3">
        <v>92</v>
      </c>
      <c r="O294" s="28">
        <v>92</v>
      </c>
      <c r="P294" s="17">
        <f t="shared" si="32"/>
        <v>92</v>
      </c>
      <c r="Q294" s="18">
        <f t="shared" si="35"/>
        <v>82</v>
      </c>
      <c r="R294" s="17" t="str">
        <f t="shared" si="36"/>
        <v>Tốt</v>
      </c>
    </row>
    <row r="295" spans="1:18" s="41" customFormat="1" ht="15.75" customHeight="1" x14ac:dyDescent="0.2">
      <c r="A295" s="28">
        <v>11</v>
      </c>
      <c r="B295" s="29" t="s">
        <v>569</v>
      </c>
      <c r="C295" s="29" t="s">
        <v>570</v>
      </c>
      <c r="D295" s="29" t="s">
        <v>571</v>
      </c>
      <c r="E295" s="3">
        <v>73</v>
      </c>
      <c r="F295" s="3">
        <v>80</v>
      </c>
      <c r="G295" s="17">
        <f t="shared" si="31"/>
        <v>77</v>
      </c>
      <c r="H295" s="3">
        <v>82</v>
      </c>
      <c r="I295" s="3">
        <v>80</v>
      </c>
      <c r="J295" s="17">
        <f t="shared" si="33"/>
        <v>81</v>
      </c>
      <c r="K295" s="3">
        <v>80</v>
      </c>
      <c r="L295" s="3">
        <v>85</v>
      </c>
      <c r="M295" s="17">
        <f t="shared" si="34"/>
        <v>83</v>
      </c>
      <c r="N295" s="3">
        <v>80</v>
      </c>
      <c r="O295" s="28">
        <v>80</v>
      </c>
      <c r="P295" s="17">
        <f t="shared" si="32"/>
        <v>80</v>
      </c>
      <c r="Q295" s="18">
        <f t="shared" si="35"/>
        <v>80</v>
      </c>
      <c r="R295" s="17" t="str">
        <f t="shared" si="36"/>
        <v>Tốt</v>
      </c>
    </row>
    <row r="296" spans="1:18" s="41" customFormat="1" ht="15.75" customHeight="1" x14ac:dyDescent="0.2">
      <c r="A296" s="28">
        <v>12</v>
      </c>
      <c r="B296" s="29" t="s">
        <v>572</v>
      </c>
      <c r="C296" s="29" t="s">
        <v>573</v>
      </c>
      <c r="D296" s="29" t="s">
        <v>177</v>
      </c>
      <c r="E296" s="3">
        <v>82</v>
      </c>
      <c r="F296" s="3">
        <v>80</v>
      </c>
      <c r="G296" s="17">
        <f t="shared" si="31"/>
        <v>81</v>
      </c>
      <c r="H296" s="3">
        <v>82</v>
      </c>
      <c r="I296" s="3">
        <v>85</v>
      </c>
      <c r="J296" s="17">
        <f t="shared" si="33"/>
        <v>84</v>
      </c>
      <c r="K296" s="3">
        <v>85</v>
      </c>
      <c r="L296" s="3">
        <v>85</v>
      </c>
      <c r="M296" s="17">
        <f t="shared" si="34"/>
        <v>85</v>
      </c>
      <c r="N296" s="3">
        <v>80</v>
      </c>
      <c r="O296" s="28">
        <v>80</v>
      </c>
      <c r="P296" s="17">
        <f t="shared" si="32"/>
        <v>80</v>
      </c>
      <c r="Q296" s="18">
        <f t="shared" si="35"/>
        <v>83</v>
      </c>
      <c r="R296" s="17" t="str">
        <f t="shared" si="36"/>
        <v>Tốt</v>
      </c>
    </row>
    <row r="297" spans="1:18" s="41" customFormat="1" ht="15.75" customHeight="1" x14ac:dyDescent="0.2">
      <c r="A297" s="28">
        <v>13</v>
      </c>
      <c r="B297" s="29" t="s">
        <v>574</v>
      </c>
      <c r="C297" s="29" t="s">
        <v>59</v>
      </c>
      <c r="D297" s="29" t="s">
        <v>177</v>
      </c>
      <c r="E297" s="3">
        <v>80</v>
      </c>
      <c r="F297" s="3">
        <v>86</v>
      </c>
      <c r="G297" s="17">
        <f t="shared" si="31"/>
        <v>83</v>
      </c>
      <c r="H297" s="3">
        <v>90</v>
      </c>
      <c r="I297" s="3">
        <v>85</v>
      </c>
      <c r="J297" s="17">
        <f t="shared" si="33"/>
        <v>88</v>
      </c>
      <c r="K297" s="3">
        <v>90</v>
      </c>
      <c r="L297" s="3">
        <v>95</v>
      </c>
      <c r="M297" s="17">
        <f t="shared" si="34"/>
        <v>93</v>
      </c>
      <c r="N297" s="3">
        <v>92</v>
      </c>
      <c r="O297" s="28">
        <v>92</v>
      </c>
      <c r="P297" s="17">
        <f t="shared" si="32"/>
        <v>92</v>
      </c>
      <c r="Q297" s="18">
        <f t="shared" si="35"/>
        <v>89</v>
      </c>
      <c r="R297" s="17" t="str">
        <f t="shared" si="36"/>
        <v>Tốt</v>
      </c>
    </row>
    <row r="298" spans="1:18" s="41" customFormat="1" ht="15.75" customHeight="1" x14ac:dyDescent="0.2">
      <c r="A298" s="28">
        <v>14</v>
      </c>
      <c r="B298" s="29" t="s">
        <v>575</v>
      </c>
      <c r="C298" s="29" t="s">
        <v>478</v>
      </c>
      <c r="D298" s="29" t="s">
        <v>576</v>
      </c>
      <c r="E298" s="3">
        <v>85</v>
      </c>
      <c r="F298" s="3">
        <v>84</v>
      </c>
      <c r="G298" s="17">
        <f t="shared" si="31"/>
        <v>85</v>
      </c>
      <c r="H298" s="3">
        <v>82</v>
      </c>
      <c r="I298" s="3">
        <v>85</v>
      </c>
      <c r="J298" s="17">
        <f t="shared" si="33"/>
        <v>84</v>
      </c>
      <c r="K298" s="3">
        <v>85</v>
      </c>
      <c r="L298" s="3">
        <v>85</v>
      </c>
      <c r="M298" s="17">
        <f t="shared" si="34"/>
        <v>85</v>
      </c>
      <c r="N298" s="3">
        <v>80</v>
      </c>
      <c r="O298" s="28">
        <v>80</v>
      </c>
      <c r="P298" s="17">
        <f t="shared" si="32"/>
        <v>80</v>
      </c>
      <c r="Q298" s="18">
        <f t="shared" si="35"/>
        <v>84</v>
      </c>
      <c r="R298" s="17" t="str">
        <f t="shared" si="36"/>
        <v>Tốt</v>
      </c>
    </row>
    <row r="299" spans="1:18" s="41" customFormat="1" ht="15.75" customHeight="1" x14ac:dyDescent="0.2">
      <c r="A299" s="28">
        <v>15</v>
      </c>
      <c r="B299" s="29" t="s">
        <v>577</v>
      </c>
      <c r="C299" s="29" t="s">
        <v>478</v>
      </c>
      <c r="D299" s="29" t="s">
        <v>576</v>
      </c>
      <c r="E299" s="3">
        <v>82</v>
      </c>
      <c r="F299" s="3">
        <v>80</v>
      </c>
      <c r="G299" s="17">
        <f t="shared" si="31"/>
        <v>81</v>
      </c>
      <c r="H299" s="3">
        <v>80</v>
      </c>
      <c r="I299" s="3">
        <v>75</v>
      </c>
      <c r="J299" s="17">
        <f t="shared" si="33"/>
        <v>78</v>
      </c>
      <c r="K299" s="3">
        <v>85</v>
      </c>
      <c r="L299" s="3">
        <v>70</v>
      </c>
      <c r="M299" s="17">
        <f t="shared" si="34"/>
        <v>78</v>
      </c>
      <c r="N299" s="3">
        <v>85</v>
      </c>
      <c r="O299" s="28">
        <v>85</v>
      </c>
      <c r="P299" s="17">
        <f t="shared" si="32"/>
        <v>85</v>
      </c>
      <c r="Q299" s="18">
        <f t="shared" si="35"/>
        <v>81</v>
      </c>
      <c r="R299" s="17" t="str">
        <f t="shared" si="36"/>
        <v>Tốt</v>
      </c>
    </row>
    <row r="300" spans="1:18" s="41" customFormat="1" ht="15.75" customHeight="1" x14ac:dyDescent="0.2">
      <c r="A300" s="28">
        <v>16</v>
      </c>
      <c r="B300" s="29" t="s">
        <v>578</v>
      </c>
      <c r="C300" s="29" t="s">
        <v>579</v>
      </c>
      <c r="D300" s="29" t="s">
        <v>580</v>
      </c>
      <c r="E300" s="3">
        <v>87</v>
      </c>
      <c r="F300" s="3">
        <v>70</v>
      </c>
      <c r="G300" s="17">
        <f t="shared" si="31"/>
        <v>79</v>
      </c>
      <c r="H300" s="3">
        <v>55</v>
      </c>
      <c r="I300" s="3">
        <v>70</v>
      </c>
      <c r="J300" s="17">
        <f t="shared" si="33"/>
        <v>63</v>
      </c>
      <c r="K300" s="3">
        <v>80</v>
      </c>
      <c r="L300" s="3">
        <v>70</v>
      </c>
      <c r="M300" s="17">
        <f t="shared" si="34"/>
        <v>75</v>
      </c>
      <c r="N300" s="3">
        <v>80</v>
      </c>
      <c r="O300" s="28">
        <v>80</v>
      </c>
      <c r="P300" s="17">
        <f t="shared" si="32"/>
        <v>80</v>
      </c>
      <c r="Q300" s="18">
        <f t="shared" si="35"/>
        <v>74</v>
      </c>
      <c r="R300" s="17" t="str">
        <f t="shared" si="36"/>
        <v>Khá</v>
      </c>
    </row>
    <row r="301" spans="1:18" s="41" customFormat="1" ht="15.75" customHeight="1" x14ac:dyDescent="0.2">
      <c r="A301" s="28">
        <v>17</v>
      </c>
      <c r="B301" s="29" t="s">
        <v>581</v>
      </c>
      <c r="C301" s="29" t="s">
        <v>582</v>
      </c>
      <c r="D301" s="29" t="s">
        <v>38</v>
      </c>
      <c r="E301" s="3">
        <v>77</v>
      </c>
      <c r="F301" s="3">
        <v>85</v>
      </c>
      <c r="G301" s="17">
        <f t="shared" si="31"/>
        <v>81</v>
      </c>
      <c r="H301" s="3">
        <v>55</v>
      </c>
      <c r="I301" s="3">
        <v>85</v>
      </c>
      <c r="J301" s="17">
        <f t="shared" si="33"/>
        <v>70</v>
      </c>
      <c r="K301" s="3">
        <v>95</v>
      </c>
      <c r="L301" s="3">
        <v>95</v>
      </c>
      <c r="M301" s="17">
        <f t="shared" si="34"/>
        <v>95</v>
      </c>
      <c r="N301" s="3">
        <v>85</v>
      </c>
      <c r="O301" s="28">
        <v>85</v>
      </c>
      <c r="P301" s="17">
        <f t="shared" si="32"/>
        <v>85</v>
      </c>
      <c r="Q301" s="18">
        <f t="shared" si="35"/>
        <v>83</v>
      </c>
      <c r="R301" s="17" t="str">
        <f t="shared" si="36"/>
        <v>Tốt</v>
      </c>
    </row>
    <row r="302" spans="1:18" s="41" customFormat="1" ht="15.75" customHeight="1" x14ac:dyDescent="0.2">
      <c r="A302" s="28">
        <v>18</v>
      </c>
      <c r="B302" s="29" t="s">
        <v>583</v>
      </c>
      <c r="C302" s="29" t="s">
        <v>59</v>
      </c>
      <c r="D302" s="29" t="s">
        <v>38</v>
      </c>
      <c r="E302" s="3">
        <v>85</v>
      </c>
      <c r="F302" s="3">
        <v>82</v>
      </c>
      <c r="G302" s="17">
        <f t="shared" si="31"/>
        <v>84</v>
      </c>
      <c r="H302" s="3">
        <v>82</v>
      </c>
      <c r="I302" s="3">
        <v>85</v>
      </c>
      <c r="J302" s="17">
        <f t="shared" si="33"/>
        <v>84</v>
      </c>
      <c r="K302" s="3">
        <v>85</v>
      </c>
      <c r="L302" s="3">
        <v>90</v>
      </c>
      <c r="M302" s="17">
        <f t="shared" si="34"/>
        <v>88</v>
      </c>
      <c r="N302" s="3">
        <v>92</v>
      </c>
      <c r="O302" s="28">
        <v>92</v>
      </c>
      <c r="P302" s="17">
        <f t="shared" si="32"/>
        <v>92</v>
      </c>
      <c r="Q302" s="18">
        <f t="shared" si="35"/>
        <v>87</v>
      </c>
      <c r="R302" s="17" t="str">
        <f t="shared" si="36"/>
        <v>Tốt</v>
      </c>
    </row>
    <row r="303" spans="1:18" s="41" customFormat="1" ht="15.75" customHeight="1" x14ac:dyDescent="0.2">
      <c r="A303" s="28">
        <v>19</v>
      </c>
      <c r="B303" s="29" t="s">
        <v>584</v>
      </c>
      <c r="C303" s="29" t="s">
        <v>59</v>
      </c>
      <c r="D303" s="29" t="s">
        <v>38</v>
      </c>
      <c r="E303" s="3">
        <v>88</v>
      </c>
      <c r="F303" s="3">
        <v>83</v>
      </c>
      <c r="G303" s="17">
        <f t="shared" si="31"/>
        <v>86</v>
      </c>
      <c r="H303" s="3">
        <v>86</v>
      </c>
      <c r="I303" s="3">
        <v>85</v>
      </c>
      <c r="J303" s="17">
        <f t="shared" si="33"/>
        <v>86</v>
      </c>
      <c r="K303" s="3">
        <v>85</v>
      </c>
      <c r="L303" s="3">
        <v>80</v>
      </c>
      <c r="M303" s="17">
        <f t="shared" si="34"/>
        <v>83</v>
      </c>
      <c r="N303" s="3">
        <v>85</v>
      </c>
      <c r="O303" s="28">
        <v>85</v>
      </c>
      <c r="P303" s="17">
        <f t="shared" si="32"/>
        <v>85</v>
      </c>
      <c r="Q303" s="18">
        <f t="shared" si="35"/>
        <v>85</v>
      </c>
      <c r="R303" s="17" t="str">
        <f t="shared" si="36"/>
        <v>Tốt</v>
      </c>
    </row>
    <row r="304" spans="1:18" s="41" customFormat="1" ht="15.75" customHeight="1" x14ac:dyDescent="0.2">
      <c r="A304" s="28">
        <v>20</v>
      </c>
      <c r="B304" s="31" t="s">
        <v>585</v>
      </c>
      <c r="C304" s="31" t="s">
        <v>198</v>
      </c>
      <c r="D304" s="31" t="s">
        <v>38</v>
      </c>
      <c r="E304" s="3">
        <v>95</v>
      </c>
      <c r="F304" s="3">
        <v>64</v>
      </c>
      <c r="G304" s="17">
        <f t="shared" si="31"/>
        <v>80</v>
      </c>
      <c r="H304" s="3">
        <v>79</v>
      </c>
      <c r="I304" s="3">
        <v>85</v>
      </c>
      <c r="J304" s="17">
        <f t="shared" si="33"/>
        <v>82</v>
      </c>
      <c r="K304" s="3">
        <v>85</v>
      </c>
      <c r="L304" s="3">
        <v>80</v>
      </c>
      <c r="M304" s="17">
        <f t="shared" si="34"/>
        <v>83</v>
      </c>
      <c r="N304" s="3">
        <v>85</v>
      </c>
      <c r="O304" s="15">
        <v>85</v>
      </c>
      <c r="P304" s="17">
        <f t="shared" si="32"/>
        <v>85</v>
      </c>
      <c r="Q304" s="18">
        <f t="shared" si="35"/>
        <v>83</v>
      </c>
      <c r="R304" s="17" t="str">
        <f t="shared" si="36"/>
        <v>Tốt</v>
      </c>
    </row>
    <row r="305" spans="1:18" s="41" customFormat="1" ht="15.75" customHeight="1" x14ac:dyDescent="0.2">
      <c r="A305" s="28">
        <v>21</v>
      </c>
      <c r="B305" s="29" t="s">
        <v>586</v>
      </c>
      <c r="C305" s="29" t="s">
        <v>354</v>
      </c>
      <c r="D305" s="29" t="s">
        <v>38</v>
      </c>
      <c r="E305" s="3">
        <v>80</v>
      </c>
      <c r="F305" s="3">
        <v>85</v>
      </c>
      <c r="G305" s="17">
        <f t="shared" si="31"/>
        <v>83</v>
      </c>
      <c r="H305" s="3">
        <v>85</v>
      </c>
      <c r="I305" s="3">
        <v>89</v>
      </c>
      <c r="J305" s="17">
        <f t="shared" si="33"/>
        <v>87</v>
      </c>
      <c r="K305" s="3">
        <v>90</v>
      </c>
      <c r="L305" s="3">
        <v>85</v>
      </c>
      <c r="M305" s="17">
        <f t="shared" si="34"/>
        <v>88</v>
      </c>
      <c r="N305" s="3">
        <v>85</v>
      </c>
      <c r="O305" s="28">
        <v>85</v>
      </c>
      <c r="P305" s="17">
        <f t="shared" si="32"/>
        <v>85</v>
      </c>
      <c r="Q305" s="18">
        <f t="shared" si="35"/>
        <v>86</v>
      </c>
      <c r="R305" s="17" t="str">
        <f t="shared" si="36"/>
        <v>Tốt</v>
      </c>
    </row>
    <row r="306" spans="1:18" s="41" customFormat="1" ht="15.75" customHeight="1" x14ac:dyDescent="0.2">
      <c r="A306" s="28">
        <v>22</v>
      </c>
      <c r="B306" s="29" t="s">
        <v>587</v>
      </c>
      <c r="C306" s="29" t="s">
        <v>535</v>
      </c>
      <c r="D306" s="29" t="s">
        <v>588</v>
      </c>
      <c r="E306" s="3">
        <v>79</v>
      </c>
      <c r="F306" s="3">
        <v>80</v>
      </c>
      <c r="G306" s="17">
        <f t="shared" si="31"/>
        <v>80</v>
      </c>
      <c r="H306" s="3">
        <v>80</v>
      </c>
      <c r="I306" s="3">
        <v>75</v>
      </c>
      <c r="J306" s="17">
        <f t="shared" si="33"/>
        <v>78</v>
      </c>
      <c r="K306" s="3">
        <v>80</v>
      </c>
      <c r="L306" s="3">
        <v>80</v>
      </c>
      <c r="M306" s="17">
        <f t="shared" si="34"/>
        <v>80</v>
      </c>
      <c r="N306" s="3">
        <v>75</v>
      </c>
      <c r="O306" s="28">
        <v>75</v>
      </c>
      <c r="P306" s="17">
        <f t="shared" si="32"/>
        <v>75</v>
      </c>
      <c r="Q306" s="18">
        <f t="shared" si="35"/>
        <v>78</v>
      </c>
      <c r="R306" s="17" t="str">
        <f t="shared" si="36"/>
        <v>Khá</v>
      </c>
    </row>
    <row r="307" spans="1:18" s="41" customFormat="1" ht="15.75" customHeight="1" x14ac:dyDescent="0.2">
      <c r="A307" s="28">
        <v>23</v>
      </c>
      <c r="B307" s="29" t="s">
        <v>589</v>
      </c>
      <c r="C307" s="29" t="s">
        <v>590</v>
      </c>
      <c r="D307" s="29" t="s">
        <v>591</v>
      </c>
      <c r="E307" s="3">
        <v>85</v>
      </c>
      <c r="F307" s="3">
        <v>90</v>
      </c>
      <c r="G307" s="17">
        <f t="shared" si="31"/>
        <v>88</v>
      </c>
      <c r="H307" s="3">
        <v>90</v>
      </c>
      <c r="I307" s="3">
        <v>90</v>
      </c>
      <c r="J307" s="17">
        <f t="shared" si="33"/>
        <v>90</v>
      </c>
      <c r="K307" s="3">
        <v>90</v>
      </c>
      <c r="L307" s="3">
        <v>100</v>
      </c>
      <c r="M307" s="17">
        <f t="shared" si="34"/>
        <v>95</v>
      </c>
      <c r="N307" s="3">
        <v>75</v>
      </c>
      <c r="O307" s="28">
        <v>75</v>
      </c>
      <c r="P307" s="17">
        <f t="shared" si="32"/>
        <v>75</v>
      </c>
      <c r="Q307" s="18">
        <f t="shared" si="35"/>
        <v>87</v>
      </c>
      <c r="R307" s="17" t="str">
        <f t="shared" si="36"/>
        <v>Tốt</v>
      </c>
    </row>
    <row r="308" spans="1:18" s="41" customFormat="1" ht="15.75" customHeight="1" x14ac:dyDescent="0.2">
      <c r="A308" s="28">
        <v>24</v>
      </c>
      <c r="B308" s="29" t="s">
        <v>592</v>
      </c>
      <c r="C308" s="29" t="s">
        <v>593</v>
      </c>
      <c r="D308" s="29" t="s">
        <v>591</v>
      </c>
      <c r="E308" s="3">
        <v>72</v>
      </c>
      <c r="F308" s="3">
        <v>70</v>
      </c>
      <c r="G308" s="17">
        <f t="shared" si="31"/>
        <v>71</v>
      </c>
      <c r="H308" s="3">
        <v>75</v>
      </c>
      <c r="I308" s="3">
        <v>70</v>
      </c>
      <c r="J308" s="17">
        <f t="shared" si="33"/>
        <v>73</v>
      </c>
      <c r="K308" s="3">
        <v>85</v>
      </c>
      <c r="L308" s="3">
        <v>70</v>
      </c>
      <c r="M308" s="17">
        <f t="shared" si="34"/>
        <v>78</v>
      </c>
      <c r="N308" s="3">
        <v>75</v>
      </c>
      <c r="O308" s="28">
        <v>75</v>
      </c>
      <c r="P308" s="17">
        <f t="shared" si="32"/>
        <v>75</v>
      </c>
      <c r="Q308" s="18">
        <f t="shared" si="35"/>
        <v>74</v>
      </c>
      <c r="R308" s="17" t="str">
        <f t="shared" si="36"/>
        <v>Khá</v>
      </c>
    </row>
    <row r="309" spans="1:18" s="41" customFormat="1" ht="15.75" customHeight="1" x14ac:dyDescent="0.2">
      <c r="A309" s="28">
        <v>25</v>
      </c>
      <c r="B309" s="29" t="s">
        <v>594</v>
      </c>
      <c r="C309" s="29" t="s">
        <v>34</v>
      </c>
      <c r="D309" s="29" t="s">
        <v>48</v>
      </c>
      <c r="E309" s="3">
        <v>82</v>
      </c>
      <c r="F309" s="3">
        <v>91</v>
      </c>
      <c r="G309" s="17">
        <f t="shared" si="31"/>
        <v>87</v>
      </c>
      <c r="H309" s="3">
        <v>80</v>
      </c>
      <c r="I309" s="3">
        <v>89</v>
      </c>
      <c r="J309" s="17">
        <f t="shared" si="33"/>
        <v>85</v>
      </c>
      <c r="K309" s="3">
        <v>90</v>
      </c>
      <c r="L309" s="3">
        <v>85</v>
      </c>
      <c r="M309" s="17">
        <f t="shared" si="34"/>
        <v>88</v>
      </c>
      <c r="N309" s="3">
        <v>80</v>
      </c>
      <c r="O309" s="28">
        <v>80</v>
      </c>
      <c r="P309" s="17">
        <f t="shared" si="32"/>
        <v>80</v>
      </c>
      <c r="Q309" s="18">
        <f t="shared" si="35"/>
        <v>85</v>
      </c>
      <c r="R309" s="17" t="str">
        <f t="shared" si="36"/>
        <v>Tốt</v>
      </c>
    </row>
    <row r="310" spans="1:18" s="41" customFormat="1" ht="15.75" customHeight="1" x14ac:dyDescent="0.2">
      <c r="A310" s="28">
        <v>26</v>
      </c>
      <c r="B310" s="29" t="s">
        <v>595</v>
      </c>
      <c r="C310" s="29" t="s">
        <v>34</v>
      </c>
      <c r="D310" s="29" t="s">
        <v>48</v>
      </c>
      <c r="E310" s="3">
        <v>82</v>
      </c>
      <c r="F310" s="3">
        <v>84</v>
      </c>
      <c r="G310" s="17">
        <f t="shared" si="31"/>
        <v>83</v>
      </c>
      <c r="H310" s="3">
        <v>83</v>
      </c>
      <c r="I310" s="3">
        <v>80</v>
      </c>
      <c r="J310" s="17">
        <f t="shared" si="33"/>
        <v>82</v>
      </c>
      <c r="K310" s="3">
        <v>85</v>
      </c>
      <c r="L310" s="3">
        <v>75</v>
      </c>
      <c r="M310" s="17">
        <f t="shared" si="34"/>
        <v>80</v>
      </c>
      <c r="N310" s="3">
        <v>85</v>
      </c>
      <c r="O310" s="28">
        <v>85</v>
      </c>
      <c r="P310" s="17">
        <f t="shared" si="32"/>
        <v>85</v>
      </c>
      <c r="Q310" s="18">
        <f t="shared" si="35"/>
        <v>83</v>
      </c>
      <c r="R310" s="17" t="str">
        <f t="shared" si="36"/>
        <v>Tốt</v>
      </c>
    </row>
    <row r="311" spans="1:18" s="41" customFormat="1" ht="15.75" customHeight="1" x14ac:dyDescent="0.2">
      <c r="A311" s="28">
        <v>27</v>
      </c>
      <c r="B311" s="29" t="s">
        <v>596</v>
      </c>
      <c r="C311" s="29" t="s">
        <v>79</v>
      </c>
      <c r="D311" s="29" t="s">
        <v>64</v>
      </c>
      <c r="E311" s="3">
        <v>79</v>
      </c>
      <c r="F311" s="3">
        <v>80</v>
      </c>
      <c r="G311" s="17">
        <f t="shared" si="31"/>
        <v>80</v>
      </c>
      <c r="H311" s="3">
        <v>77</v>
      </c>
      <c r="I311" s="3">
        <v>80</v>
      </c>
      <c r="J311" s="17">
        <f t="shared" si="33"/>
        <v>79</v>
      </c>
      <c r="K311" s="3">
        <v>85</v>
      </c>
      <c r="L311" s="3">
        <v>70</v>
      </c>
      <c r="M311" s="17">
        <f t="shared" si="34"/>
        <v>78</v>
      </c>
      <c r="N311" s="3">
        <v>85</v>
      </c>
      <c r="O311" s="28">
        <v>85</v>
      </c>
      <c r="P311" s="17">
        <f t="shared" si="32"/>
        <v>85</v>
      </c>
      <c r="Q311" s="18">
        <f t="shared" si="35"/>
        <v>81</v>
      </c>
      <c r="R311" s="17" t="str">
        <f t="shared" si="36"/>
        <v>Tốt</v>
      </c>
    </row>
    <row r="312" spans="1:18" s="41" customFormat="1" ht="15.75" customHeight="1" x14ac:dyDescent="0.2">
      <c r="A312" s="28">
        <v>28</v>
      </c>
      <c r="B312" s="29" t="s">
        <v>597</v>
      </c>
      <c r="C312" s="29" t="s">
        <v>403</v>
      </c>
      <c r="D312" s="29" t="s">
        <v>64</v>
      </c>
      <c r="E312" s="3">
        <v>85</v>
      </c>
      <c r="F312" s="3">
        <v>75</v>
      </c>
      <c r="G312" s="17">
        <f t="shared" si="31"/>
        <v>80</v>
      </c>
      <c r="H312" s="3">
        <v>78</v>
      </c>
      <c r="I312" s="3">
        <v>75</v>
      </c>
      <c r="J312" s="17">
        <f t="shared" si="33"/>
        <v>77</v>
      </c>
      <c r="K312" s="3">
        <v>35</v>
      </c>
      <c r="L312" s="3">
        <v>35</v>
      </c>
      <c r="M312" s="17">
        <f t="shared" si="34"/>
        <v>35</v>
      </c>
      <c r="N312" s="3">
        <v>80</v>
      </c>
      <c r="O312" s="28">
        <v>85</v>
      </c>
      <c r="P312" s="17">
        <f t="shared" si="32"/>
        <v>83</v>
      </c>
      <c r="Q312" s="18">
        <f t="shared" si="35"/>
        <v>69</v>
      </c>
      <c r="R312" s="17" t="str">
        <f t="shared" si="36"/>
        <v>Khá</v>
      </c>
    </row>
    <row r="313" spans="1:18" s="41" customFormat="1" ht="15.75" customHeight="1" x14ac:dyDescent="0.2">
      <c r="A313" s="28">
        <v>29</v>
      </c>
      <c r="B313" s="29" t="s">
        <v>598</v>
      </c>
      <c r="C313" s="29" t="s">
        <v>403</v>
      </c>
      <c r="D313" s="29" t="s">
        <v>64</v>
      </c>
      <c r="E313" s="3">
        <v>83</v>
      </c>
      <c r="F313" s="3">
        <v>80</v>
      </c>
      <c r="G313" s="17">
        <f t="shared" si="31"/>
        <v>82</v>
      </c>
      <c r="H313" s="3">
        <v>89</v>
      </c>
      <c r="I313" s="3">
        <v>90</v>
      </c>
      <c r="J313" s="17">
        <f t="shared" si="33"/>
        <v>90</v>
      </c>
      <c r="K313" s="3">
        <v>90</v>
      </c>
      <c r="L313" s="3">
        <v>95</v>
      </c>
      <c r="M313" s="17">
        <f t="shared" si="34"/>
        <v>93</v>
      </c>
      <c r="N313" s="3">
        <v>85</v>
      </c>
      <c r="O313" s="28">
        <v>80</v>
      </c>
      <c r="P313" s="17">
        <f t="shared" si="32"/>
        <v>83</v>
      </c>
      <c r="Q313" s="18">
        <f t="shared" si="35"/>
        <v>87</v>
      </c>
      <c r="R313" s="17" t="str">
        <f t="shared" si="36"/>
        <v>Tốt</v>
      </c>
    </row>
    <row r="314" spans="1:18" s="41" customFormat="1" ht="15.75" customHeight="1" x14ac:dyDescent="0.2">
      <c r="A314" s="28">
        <v>30</v>
      </c>
      <c r="B314" s="29" t="s">
        <v>599</v>
      </c>
      <c r="C314" s="29" t="s">
        <v>600</v>
      </c>
      <c r="D314" s="29" t="s">
        <v>64</v>
      </c>
      <c r="E314" s="3">
        <v>92</v>
      </c>
      <c r="F314" s="3">
        <v>80</v>
      </c>
      <c r="G314" s="17">
        <f t="shared" si="31"/>
        <v>86</v>
      </c>
      <c r="H314" s="3">
        <v>81</v>
      </c>
      <c r="I314" s="3">
        <v>85</v>
      </c>
      <c r="J314" s="17">
        <f t="shared" si="33"/>
        <v>83</v>
      </c>
      <c r="K314" s="3">
        <v>85</v>
      </c>
      <c r="L314" s="3">
        <v>75</v>
      </c>
      <c r="M314" s="17">
        <v>90</v>
      </c>
      <c r="N314" s="3">
        <v>85</v>
      </c>
      <c r="O314" s="28">
        <v>85</v>
      </c>
      <c r="P314" s="17">
        <f t="shared" si="32"/>
        <v>85</v>
      </c>
      <c r="Q314" s="18">
        <f t="shared" si="35"/>
        <v>86</v>
      </c>
      <c r="R314" s="17" t="str">
        <f t="shared" si="36"/>
        <v>Tốt</v>
      </c>
    </row>
    <row r="315" spans="1:18" s="41" customFormat="1" ht="15.75" customHeight="1" x14ac:dyDescent="0.2">
      <c r="A315" s="28">
        <v>31</v>
      </c>
      <c r="B315" s="29" t="s">
        <v>601</v>
      </c>
      <c r="C315" s="29" t="s">
        <v>602</v>
      </c>
      <c r="D315" s="29" t="s">
        <v>207</v>
      </c>
      <c r="E315" s="3">
        <v>85</v>
      </c>
      <c r="F315" s="3">
        <v>75</v>
      </c>
      <c r="G315" s="17">
        <f t="shared" si="31"/>
        <v>80</v>
      </c>
      <c r="H315" s="3">
        <v>80</v>
      </c>
      <c r="I315" s="3">
        <v>75</v>
      </c>
      <c r="J315" s="17">
        <f t="shared" si="33"/>
        <v>78</v>
      </c>
      <c r="K315" s="3">
        <v>80</v>
      </c>
      <c r="L315" s="3">
        <v>70</v>
      </c>
      <c r="M315" s="17">
        <v>90</v>
      </c>
      <c r="N315" s="3">
        <v>85</v>
      </c>
      <c r="O315" s="28">
        <v>85</v>
      </c>
      <c r="P315" s="17">
        <f t="shared" si="32"/>
        <v>85</v>
      </c>
      <c r="Q315" s="18">
        <f t="shared" si="35"/>
        <v>83</v>
      </c>
      <c r="R315" s="17" t="str">
        <f t="shared" si="36"/>
        <v>Tốt</v>
      </c>
    </row>
    <row r="316" spans="1:18" s="41" customFormat="1" ht="15.75" customHeight="1" x14ac:dyDescent="0.2">
      <c r="A316" s="28">
        <v>32</v>
      </c>
      <c r="B316" s="29" t="s">
        <v>603</v>
      </c>
      <c r="C316" s="29" t="s">
        <v>79</v>
      </c>
      <c r="D316" s="29" t="s">
        <v>207</v>
      </c>
      <c r="E316" s="3">
        <v>93</v>
      </c>
      <c r="F316" s="3">
        <v>65</v>
      </c>
      <c r="G316" s="17">
        <f t="shared" si="31"/>
        <v>79</v>
      </c>
      <c r="H316" s="3">
        <v>75</v>
      </c>
      <c r="I316" s="3">
        <v>70</v>
      </c>
      <c r="J316" s="17">
        <f t="shared" si="33"/>
        <v>73</v>
      </c>
      <c r="K316" s="3">
        <v>64</v>
      </c>
      <c r="L316" s="3">
        <v>70</v>
      </c>
      <c r="M316" s="17">
        <v>90</v>
      </c>
      <c r="N316" s="3">
        <v>92</v>
      </c>
      <c r="O316" s="28">
        <v>92</v>
      </c>
      <c r="P316" s="17">
        <f t="shared" si="32"/>
        <v>92</v>
      </c>
      <c r="Q316" s="18">
        <f t="shared" si="35"/>
        <v>84</v>
      </c>
      <c r="R316" s="17" t="str">
        <f t="shared" si="36"/>
        <v>Tốt</v>
      </c>
    </row>
    <row r="317" spans="1:18" s="41" customFormat="1" ht="15.75" customHeight="1" x14ac:dyDescent="0.2">
      <c r="A317" s="28">
        <v>33</v>
      </c>
      <c r="B317" s="29" t="s">
        <v>604</v>
      </c>
      <c r="C317" s="29" t="s">
        <v>34</v>
      </c>
      <c r="D317" s="29" t="s">
        <v>68</v>
      </c>
      <c r="E317" s="3">
        <v>82</v>
      </c>
      <c r="F317" s="3">
        <v>90</v>
      </c>
      <c r="G317" s="17">
        <f t="shared" si="31"/>
        <v>86</v>
      </c>
      <c r="H317" s="3">
        <v>88</v>
      </c>
      <c r="I317" s="3">
        <v>90</v>
      </c>
      <c r="J317" s="17">
        <f t="shared" si="33"/>
        <v>89</v>
      </c>
      <c r="K317" s="3">
        <v>95</v>
      </c>
      <c r="L317" s="3">
        <v>100</v>
      </c>
      <c r="M317" s="17">
        <v>90</v>
      </c>
      <c r="N317" s="3">
        <v>89</v>
      </c>
      <c r="O317" s="28">
        <v>89</v>
      </c>
      <c r="P317" s="17">
        <f t="shared" si="32"/>
        <v>89</v>
      </c>
      <c r="Q317" s="18">
        <f t="shared" si="35"/>
        <v>89</v>
      </c>
      <c r="R317" s="17" t="str">
        <f t="shared" si="36"/>
        <v>Tốt</v>
      </c>
    </row>
    <row r="318" spans="1:18" s="41" customFormat="1" ht="15.75" customHeight="1" x14ac:dyDescent="0.2">
      <c r="A318" s="28">
        <v>34</v>
      </c>
      <c r="B318" s="29" t="s">
        <v>605</v>
      </c>
      <c r="C318" s="29" t="s">
        <v>606</v>
      </c>
      <c r="D318" s="29" t="s">
        <v>607</v>
      </c>
      <c r="E318" s="3">
        <v>93</v>
      </c>
      <c r="F318" s="3">
        <v>89</v>
      </c>
      <c r="G318" s="17">
        <f t="shared" si="31"/>
        <v>91</v>
      </c>
      <c r="H318" s="3">
        <v>90</v>
      </c>
      <c r="I318" s="3">
        <v>85</v>
      </c>
      <c r="J318" s="17">
        <f t="shared" si="33"/>
        <v>88</v>
      </c>
      <c r="K318" s="3">
        <v>64</v>
      </c>
      <c r="L318" s="3">
        <v>95</v>
      </c>
      <c r="M318" s="17">
        <v>90</v>
      </c>
      <c r="N318" s="3">
        <v>92</v>
      </c>
      <c r="O318" s="28">
        <v>92</v>
      </c>
      <c r="P318" s="17">
        <f t="shared" si="32"/>
        <v>92</v>
      </c>
      <c r="Q318" s="18">
        <f t="shared" si="35"/>
        <v>90</v>
      </c>
      <c r="R318" s="17" t="str">
        <f t="shared" si="36"/>
        <v>Xuất sắc</v>
      </c>
    </row>
    <row r="319" spans="1:18" s="41" customFormat="1" ht="15.75" customHeight="1" x14ac:dyDescent="0.2">
      <c r="A319" s="28">
        <v>35</v>
      </c>
      <c r="B319" s="29" t="s">
        <v>608</v>
      </c>
      <c r="C319" s="29" t="s">
        <v>79</v>
      </c>
      <c r="D319" s="29" t="s">
        <v>609</v>
      </c>
      <c r="E319" s="3">
        <v>93</v>
      </c>
      <c r="F319" s="3">
        <v>88</v>
      </c>
      <c r="G319" s="17">
        <f t="shared" si="31"/>
        <v>91</v>
      </c>
      <c r="H319" s="3">
        <v>87</v>
      </c>
      <c r="I319" s="3">
        <v>90</v>
      </c>
      <c r="J319" s="17">
        <f t="shared" si="33"/>
        <v>89</v>
      </c>
      <c r="K319" s="3">
        <v>90</v>
      </c>
      <c r="L319" s="3">
        <v>85</v>
      </c>
      <c r="M319" s="17">
        <v>90</v>
      </c>
      <c r="N319" s="3">
        <v>100</v>
      </c>
      <c r="O319" s="28">
        <v>100</v>
      </c>
      <c r="P319" s="17">
        <f t="shared" si="32"/>
        <v>100</v>
      </c>
      <c r="Q319" s="18">
        <f t="shared" si="35"/>
        <v>93</v>
      </c>
      <c r="R319" s="17" t="str">
        <f t="shared" si="36"/>
        <v>Xuất sắc</v>
      </c>
    </row>
    <row r="320" spans="1:18" s="41" customFormat="1" ht="15.75" customHeight="1" x14ac:dyDescent="0.2">
      <c r="A320" s="28">
        <v>36</v>
      </c>
      <c r="B320" s="29" t="s">
        <v>610</v>
      </c>
      <c r="C320" s="29" t="s">
        <v>611</v>
      </c>
      <c r="D320" s="29" t="s">
        <v>75</v>
      </c>
      <c r="E320" s="3">
        <v>85</v>
      </c>
      <c r="F320" s="3">
        <v>80</v>
      </c>
      <c r="G320" s="17">
        <f t="shared" si="31"/>
        <v>83</v>
      </c>
      <c r="H320" s="3">
        <v>86</v>
      </c>
      <c r="I320" s="3">
        <v>90</v>
      </c>
      <c r="J320" s="17">
        <f t="shared" si="33"/>
        <v>88</v>
      </c>
      <c r="K320" s="3">
        <v>90</v>
      </c>
      <c r="L320" s="3">
        <v>95</v>
      </c>
      <c r="M320" s="17">
        <v>90</v>
      </c>
      <c r="N320" s="3">
        <v>80</v>
      </c>
      <c r="O320" s="28">
        <v>80</v>
      </c>
      <c r="P320" s="17">
        <f t="shared" si="32"/>
        <v>80</v>
      </c>
      <c r="Q320" s="18">
        <f t="shared" si="35"/>
        <v>85</v>
      </c>
      <c r="R320" s="17" t="str">
        <f t="shared" si="36"/>
        <v>Tốt</v>
      </c>
    </row>
    <row r="321" spans="1:18" s="41" customFormat="1" ht="15.75" customHeight="1" x14ac:dyDescent="0.2">
      <c r="A321" s="28">
        <v>37</v>
      </c>
      <c r="B321" s="29" t="s">
        <v>612</v>
      </c>
      <c r="C321" s="29" t="s">
        <v>176</v>
      </c>
      <c r="D321" s="29" t="s">
        <v>75</v>
      </c>
      <c r="E321" s="3">
        <v>89</v>
      </c>
      <c r="F321" s="3">
        <v>75</v>
      </c>
      <c r="G321" s="17">
        <f t="shared" si="31"/>
        <v>82</v>
      </c>
      <c r="H321" s="3">
        <v>78</v>
      </c>
      <c r="I321" s="3">
        <v>80</v>
      </c>
      <c r="J321" s="17">
        <f t="shared" si="33"/>
        <v>79</v>
      </c>
      <c r="K321" s="3">
        <v>85</v>
      </c>
      <c r="L321" s="3">
        <v>70</v>
      </c>
      <c r="M321" s="17">
        <v>90</v>
      </c>
      <c r="N321" s="3">
        <v>90</v>
      </c>
      <c r="O321" s="28">
        <v>90</v>
      </c>
      <c r="P321" s="17">
        <f t="shared" si="32"/>
        <v>90</v>
      </c>
      <c r="Q321" s="18">
        <f t="shared" si="35"/>
        <v>85</v>
      </c>
      <c r="R321" s="17" t="str">
        <f t="shared" si="36"/>
        <v>Tốt</v>
      </c>
    </row>
    <row r="322" spans="1:18" s="41" customFormat="1" ht="15.75" customHeight="1" x14ac:dyDescent="0.2">
      <c r="A322" s="28">
        <v>38</v>
      </c>
      <c r="B322" s="29" t="s">
        <v>613</v>
      </c>
      <c r="C322" s="29" t="s">
        <v>614</v>
      </c>
      <c r="D322" s="29" t="s">
        <v>615</v>
      </c>
      <c r="E322" s="3">
        <v>79</v>
      </c>
      <c r="F322" s="3">
        <v>70</v>
      </c>
      <c r="G322" s="17">
        <f t="shared" si="31"/>
        <v>75</v>
      </c>
      <c r="H322" s="3">
        <v>77</v>
      </c>
      <c r="I322" s="3">
        <v>75</v>
      </c>
      <c r="J322" s="17">
        <f t="shared" si="33"/>
        <v>76</v>
      </c>
      <c r="K322" s="3">
        <v>85</v>
      </c>
      <c r="L322" s="3">
        <v>70</v>
      </c>
      <c r="M322" s="17">
        <v>90</v>
      </c>
      <c r="N322" s="3">
        <v>75</v>
      </c>
      <c r="O322" s="28">
        <v>75</v>
      </c>
      <c r="P322" s="17">
        <f t="shared" si="32"/>
        <v>75</v>
      </c>
      <c r="Q322" s="18">
        <f t="shared" si="35"/>
        <v>79</v>
      </c>
      <c r="R322" s="17" t="str">
        <f t="shared" si="36"/>
        <v>Khá</v>
      </c>
    </row>
    <row r="323" spans="1:18" s="41" customFormat="1" ht="15.75" customHeight="1" x14ac:dyDescent="0.2">
      <c r="A323" s="28">
        <v>39</v>
      </c>
      <c r="B323" s="29" t="s">
        <v>616</v>
      </c>
      <c r="C323" s="29" t="s">
        <v>617</v>
      </c>
      <c r="D323" s="29" t="s">
        <v>227</v>
      </c>
      <c r="E323" s="3">
        <v>79</v>
      </c>
      <c r="F323" s="3">
        <v>84</v>
      </c>
      <c r="G323" s="17">
        <f t="shared" si="31"/>
        <v>82</v>
      </c>
      <c r="H323" s="3">
        <v>85</v>
      </c>
      <c r="I323" s="3">
        <v>85</v>
      </c>
      <c r="J323" s="17">
        <f t="shared" si="33"/>
        <v>85</v>
      </c>
      <c r="K323" s="3">
        <v>90</v>
      </c>
      <c r="L323" s="3">
        <v>85</v>
      </c>
      <c r="M323" s="17">
        <v>90</v>
      </c>
      <c r="N323" s="3">
        <v>80</v>
      </c>
      <c r="O323" s="28">
        <v>80</v>
      </c>
      <c r="P323" s="17">
        <f t="shared" si="32"/>
        <v>80</v>
      </c>
      <c r="Q323" s="18">
        <f t="shared" si="35"/>
        <v>84</v>
      </c>
      <c r="R323" s="17" t="str">
        <f t="shared" si="36"/>
        <v>Tốt</v>
      </c>
    </row>
    <row r="324" spans="1:18" s="41" customFormat="1" ht="15.75" customHeight="1" x14ac:dyDescent="0.2">
      <c r="A324" s="28">
        <v>40</v>
      </c>
      <c r="B324" s="29" t="s">
        <v>618</v>
      </c>
      <c r="C324" s="29" t="s">
        <v>619</v>
      </c>
      <c r="D324" s="29" t="s">
        <v>227</v>
      </c>
      <c r="E324" s="3">
        <v>82</v>
      </c>
      <c r="F324" s="3">
        <v>84</v>
      </c>
      <c r="G324" s="17">
        <f t="shared" si="31"/>
        <v>83</v>
      </c>
      <c r="H324" s="3">
        <v>83</v>
      </c>
      <c r="I324" s="3">
        <v>90</v>
      </c>
      <c r="J324" s="17">
        <f t="shared" si="33"/>
        <v>87</v>
      </c>
      <c r="K324" s="3">
        <v>85</v>
      </c>
      <c r="L324" s="3">
        <v>85</v>
      </c>
      <c r="M324" s="17">
        <v>90</v>
      </c>
      <c r="N324" s="3">
        <v>85</v>
      </c>
      <c r="O324" s="28">
        <v>85</v>
      </c>
      <c r="P324" s="17">
        <f t="shared" si="32"/>
        <v>85</v>
      </c>
      <c r="Q324" s="18">
        <f t="shared" si="35"/>
        <v>86</v>
      </c>
      <c r="R324" s="17" t="str">
        <f t="shared" si="36"/>
        <v>Tốt</v>
      </c>
    </row>
    <row r="325" spans="1:18" s="41" customFormat="1" ht="15.75" customHeight="1" x14ac:dyDescent="0.2">
      <c r="A325" s="28">
        <v>41</v>
      </c>
      <c r="B325" s="29" t="s">
        <v>620</v>
      </c>
      <c r="C325" s="29" t="s">
        <v>621</v>
      </c>
      <c r="D325" s="29" t="s">
        <v>622</v>
      </c>
      <c r="E325" s="3">
        <v>82</v>
      </c>
      <c r="F325" s="3">
        <v>80</v>
      </c>
      <c r="G325" s="17">
        <f t="shared" si="31"/>
        <v>81</v>
      </c>
      <c r="H325" s="3">
        <v>80</v>
      </c>
      <c r="I325" s="3">
        <v>75</v>
      </c>
      <c r="J325" s="17">
        <f t="shared" si="33"/>
        <v>78</v>
      </c>
      <c r="K325" s="3">
        <v>90</v>
      </c>
      <c r="L325" s="3">
        <v>80</v>
      </c>
      <c r="M325" s="17">
        <v>90</v>
      </c>
      <c r="N325" s="3">
        <v>35</v>
      </c>
      <c r="O325" s="28">
        <v>35</v>
      </c>
      <c r="P325" s="17">
        <f t="shared" si="32"/>
        <v>35</v>
      </c>
      <c r="Q325" s="18">
        <f t="shared" si="35"/>
        <v>71</v>
      </c>
      <c r="R325" s="17" t="str">
        <f t="shared" si="36"/>
        <v>Khá</v>
      </c>
    </row>
    <row r="326" spans="1:18" s="41" customFormat="1" ht="15.75" customHeight="1" x14ac:dyDescent="0.2">
      <c r="A326" s="28">
        <v>42</v>
      </c>
      <c r="B326" s="29" t="s">
        <v>623</v>
      </c>
      <c r="C326" s="29" t="s">
        <v>526</v>
      </c>
      <c r="D326" s="29" t="s">
        <v>237</v>
      </c>
      <c r="E326" s="3">
        <v>82</v>
      </c>
      <c r="F326" s="3">
        <v>90</v>
      </c>
      <c r="G326" s="17">
        <f t="shared" si="31"/>
        <v>86</v>
      </c>
      <c r="H326" s="3">
        <v>88</v>
      </c>
      <c r="I326" s="3">
        <v>90</v>
      </c>
      <c r="J326" s="17">
        <f t="shared" si="33"/>
        <v>89</v>
      </c>
      <c r="K326" s="3">
        <v>90</v>
      </c>
      <c r="L326" s="3">
        <v>95</v>
      </c>
      <c r="M326" s="17">
        <v>90</v>
      </c>
      <c r="N326" s="3">
        <v>75</v>
      </c>
      <c r="O326" s="28">
        <v>75</v>
      </c>
      <c r="P326" s="17">
        <f t="shared" si="32"/>
        <v>75</v>
      </c>
      <c r="Q326" s="18">
        <f t="shared" si="35"/>
        <v>85</v>
      </c>
      <c r="R326" s="17" t="str">
        <f t="shared" si="36"/>
        <v>Tốt</v>
      </c>
    </row>
    <row r="327" spans="1:18" s="41" customFormat="1" ht="15.75" customHeight="1" x14ac:dyDescent="0.2">
      <c r="A327" s="28">
        <v>43</v>
      </c>
      <c r="B327" s="29" t="s">
        <v>624</v>
      </c>
      <c r="C327" s="29" t="s">
        <v>378</v>
      </c>
      <c r="D327" s="29" t="s">
        <v>237</v>
      </c>
      <c r="E327" s="3">
        <v>77</v>
      </c>
      <c r="F327" s="3">
        <v>75</v>
      </c>
      <c r="G327" s="17">
        <f t="shared" si="31"/>
        <v>76</v>
      </c>
      <c r="H327" s="3">
        <v>85</v>
      </c>
      <c r="I327" s="3">
        <v>85</v>
      </c>
      <c r="J327" s="17">
        <f t="shared" si="33"/>
        <v>85</v>
      </c>
      <c r="K327" s="3">
        <v>85</v>
      </c>
      <c r="L327" s="3">
        <v>85</v>
      </c>
      <c r="M327" s="17">
        <v>90</v>
      </c>
      <c r="N327" s="3">
        <v>72</v>
      </c>
      <c r="O327" s="28">
        <v>72</v>
      </c>
      <c r="P327" s="17">
        <f t="shared" si="32"/>
        <v>72</v>
      </c>
      <c r="Q327" s="18">
        <f t="shared" si="35"/>
        <v>81</v>
      </c>
      <c r="R327" s="17" t="str">
        <f t="shared" si="36"/>
        <v>Tốt</v>
      </c>
    </row>
    <row r="328" spans="1:18" s="41" customFormat="1" ht="15.75" customHeight="1" x14ac:dyDescent="0.2">
      <c r="A328" s="28">
        <v>44</v>
      </c>
      <c r="B328" s="29" t="s">
        <v>625</v>
      </c>
      <c r="C328" s="29" t="s">
        <v>59</v>
      </c>
      <c r="D328" s="29" t="s">
        <v>237</v>
      </c>
      <c r="E328" s="3">
        <v>82</v>
      </c>
      <c r="F328" s="3">
        <v>80</v>
      </c>
      <c r="G328" s="17">
        <f t="shared" si="31"/>
        <v>81</v>
      </c>
      <c r="H328" s="3">
        <v>80</v>
      </c>
      <c r="I328" s="3">
        <v>80</v>
      </c>
      <c r="J328" s="17">
        <f t="shared" si="33"/>
        <v>80</v>
      </c>
      <c r="K328" s="3">
        <v>64</v>
      </c>
      <c r="L328" s="3">
        <v>75</v>
      </c>
      <c r="M328" s="17">
        <v>90</v>
      </c>
      <c r="N328" s="3">
        <v>80</v>
      </c>
      <c r="O328" s="28">
        <v>80</v>
      </c>
      <c r="P328" s="17">
        <f t="shared" si="32"/>
        <v>80</v>
      </c>
      <c r="Q328" s="18">
        <f t="shared" si="35"/>
        <v>83</v>
      </c>
      <c r="R328" s="17" t="str">
        <f t="shared" si="36"/>
        <v>Tốt</v>
      </c>
    </row>
    <row r="329" spans="1:18" s="41" customFormat="1" ht="15.75" customHeight="1" x14ac:dyDescent="0.2">
      <c r="A329" s="28">
        <v>45</v>
      </c>
      <c r="B329" s="29" t="s">
        <v>626</v>
      </c>
      <c r="C329" s="29" t="s">
        <v>627</v>
      </c>
      <c r="D329" s="29" t="s">
        <v>108</v>
      </c>
      <c r="E329" s="3">
        <v>88</v>
      </c>
      <c r="F329" s="3">
        <v>80</v>
      </c>
      <c r="G329" s="17">
        <f t="shared" si="31"/>
        <v>84</v>
      </c>
      <c r="H329" s="3">
        <v>80</v>
      </c>
      <c r="I329" s="3">
        <v>75</v>
      </c>
      <c r="J329" s="17">
        <f t="shared" si="33"/>
        <v>78</v>
      </c>
      <c r="K329" s="3">
        <v>80</v>
      </c>
      <c r="L329" s="3">
        <v>85</v>
      </c>
      <c r="M329" s="17">
        <v>90</v>
      </c>
      <c r="N329" s="3">
        <v>80</v>
      </c>
      <c r="O329" s="28">
        <v>80</v>
      </c>
      <c r="P329" s="17">
        <f t="shared" si="32"/>
        <v>80</v>
      </c>
      <c r="Q329" s="18">
        <f t="shared" si="35"/>
        <v>83</v>
      </c>
      <c r="R329" s="17" t="str">
        <f t="shared" si="36"/>
        <v>Tốt</v>
      </c>
    </row>
    <row r="330" spans="1:18" s="41" customFormat="1" ht="15.75" customHeight="1" x14ac:dyDescent="0.2">
      <c r="A330" s="28">
        <v>46</v>
      </c>
      <c r="B330" s="29" t="s">
        <v>628</v>
      </c>
      <c r="C330" s="29" t="s">
        <v>258</v>
      </c>
      <c r="D330" s="29" t="s">
        <v>108</v>
      </c>
      <c r="E330" s="3">
        <v>83</v>
      </c>
      <c r="F330" s="3">
        <v>80</v>
      </c>
      <c r="G330" s="17">
        <f t="shared" si="31"/>
        <v>82</v>
      </c>
      <c r="H330" s="3">
        <v>83</v>
      </c>
      <c r="I330" s="3">
        <v>80</v>
      </c>
      <c r="J330" s="17">
        <f t="shared" si="33"/>
        <v>82</v>
      </c>
      <c r="K330" s="3">
        <v>85</v>
      </c>
      <c r="L330" s="3">
        <v>85</v>
      </c>
      <c r="M330" s="17">
        <v>90</v>
      </c>
      <c r="N330" s="3">
        <v>65</v>
      </c>
      <c r="O330" s="28">
        <v>65</v>
      </c>
      <c r="P330" s="17">
        <f t="shared" si="32"/>
        <v>65</v>
      </c>
      <c r="Q330" s="18">
        <f t="shared" si="35"/>
        <v>80</v>
      </c>
      <c r="R330" s="17" t="str">
        <f t="shared" si="36"/>
        <v>Tốt</v>
      </c>
    </row>
    <row r="331" spans="1:18" s="41" customFormat="1" ht="15.75" customHeight="1" x14ac:dyDescent="0.2">
      <c r="A331" s="28">
        <v>47</v>
      </c>
      <c r="B331" s="29" t="s">
        <v>629</v>
      </c>
      <c r="C331" s="29" t="s">
        <v>630</v>
      </c>
      <c r="D331" s="29" t="s">
        <v>108</v>
      </c>
      <c r="E331" s="3">
        <v>75</v>
      </c>
      <c r="F331" s="3">
        <v>80</v>
      </c>
      <c r="G331" s="17">
        <f t="shared" si="31"/>
        <v>78</v>
      </c>
      <c r="H331" s="3">
        <v>80</v>
      </c>
      <c r="I331" s="3">
        <v>80</v>
      </c>
      <c r="J331" s="17">
        <f t="shared" si="33"/>
        <v>80</v>
      </c>
      <c r="K331" s="3">
        <v>90</v>
      </c>
      <c r="L331" s="3">
        <v>85</v>
      </c>
      <c r="M331" s="17">
        <v>90</v>
      </c>
      <c r="N331" s="3">
        <v>85</v>
      </c>
      <c r="O331" s="28">
        <v>85</v>
      </c>
      <c r="P331" s="17">
        <f t="shared" si="32"/>
        <v>85</v>
      </c>
      <c r="Q331" s="18">
        <f t="shared" si="35"/>
        <v>83</v>
      </c>
      <c r="R331" s="17" t="str">
        <f t="shared" si="36"/>
        <v>Tốt</v>
      </c>
    </row>
    <row r="332" spans="1:18" s="41" customFormat="1" ht="15.75" customHeight="1" x14ac:dyDescent="0.2">
      <c r="A332" s="28">
        <v>48</v>
      </c>
      <c r="B332" s="29" t="s">
        <v>631</v>
      </c>
      <c r="C332" s="29" t="s">
        <v>112</v>
      </c>
      <c r="D332" s="29" t="s">
        <v>113</v>
      </c>
      <c r="E332" s="3">
        <v>88</v>
      </c>
      <c r="F332" s="3">
        <v>75</v>
      </c>
      <c r="G332" s="17">
        <f t="shared" si="31"/>
        <v>82</v>
      </c>
      <c r="H332" s="3">
        <v>75</v>
      </c>
      <c r="I332" s="3">
        <v>75</v>
      </c>
      <c r="J332" s="17">
        <f t="shared" si="33"/>
        <v>75</v>
      </c>
      <c r="K332" s="3">
        <v>85</v>
      </c>
      <c r="L332" s="3">
        <v>70</v>
      </c>
      <c r="M332" s="17">
        <v>90</v>
      </c>
      <c r="N332" s="3">
        <v>80</v>
      </c>
      <c r="O332" s="28">
        <v>80</v>
      </c>
      <c r="P332" s="17">
        <f t="shared" si="32"/>
        <v>80</v>
      </c>
      <c r="Q332" s="18">
        <f t="shared" si="35"/>
        <v>82</v>
      </c>
      <c r="R332" s="17" t="str">
        <f t="shared" si="36"/>
        <v>Tốt</v>
      </c>
    </row>
    <row r="333" spans="1:18" s="41" customFormat="1" ht="15.75" customHeight="1" x14ac:dyDescent="0.2">
      <c r="A333" s="28">
        <v>49</v>
      </c>
      <c r="B333" s="29" t="s">
        <v>632</v>
      </c>
      <c r="C333" s="29" t="s">
        <v>633</v>
      </c>
      <c r="D333" s="29" t="s">
        <v>113</v>
      </c>
      <c r="E333" s="3">
        <v>88</v>
      </c>
      <c r="F333" s="3">
        <v>70</v>
      </c>
      <c r="G333" s="17">
        <f t="shared" si="31"/>
        <v>79</v>
      </c>
      <c r="H333" s="3">
        <v>75</v>
      </c>
      <c r="I333" s="3">
        <v>75</v>
      </c>
      <c r="J333" s="17">
        <f t="shared" si="33"/>
        <v>75</v>
      </c>
      <c r="K333" s="3">
        <v>64</v>
      </c>
      <c r="L333" s="3">
        <v>80</v>
      </c>
      <c r="M333" s="17">
        <v>90</v>
      </c>
      <c r="N333" s="3">
        <v>80</v>
      </c>
      <c r="O333" s="28">
        <v>80</v>
      </c>
      <c r="P333" s="17">
        <f t="shared" si="32"/>
        <v>80</v>
      </c>
      <c r="Q333" s="18">
        <f t="shared" si="35"/>
        <v>81</v>
      </c>
      <c r="R333" s="17" t="str">
        <f t="shared" si="36"/>
        <v>Tốt</v>
      </c>
    </row>
    <row r="334" spans="1:18" s="41" customFormat="1" ht="15.75" customHeight="1" x14ac:dyDescent="0.2">
      <c r="A334" s="28">
        <v>50</v>
      </c>
      <c r="B334" s="29" t="s">
        <v>634</v>
      </c>
      <c r="C334" s="29" t="s">
        <v>445</v>
      </c>
      <c r="D334" s="29" t="s">
        <v>113</v>
      </c>
      <c r="E334" s="3">
        <v>88</v>
      </c>
      <c r="F334" s="3">
        <v>85</v>
      </c>
      <c r="G334" s="17">
        <f t="shared" si="31"/>
        <v>87</v>
      </c>
      <c r="H334" s="3">
        <v>89</v>
      </c>
      <c r="I334" s="3">
        <v>90</v>
      </c>
      <c r="J334" s="17">
        <f t="shared" si="33"/>
        <v>90</v>
      </c>
      <c r="K334" s="3">
        <v>90</v>
      </c>
      <c r="L334" s="3">
        <v>95</v>
      </c>
      <c r="M334" s="17">
        <v>90</v>
      </c>
      <c r="N334" s="3">
        <v>85</v>
      </c>
      <c r="O334" s="28">
        <v>85</v>
      </c>
      <c r="P334" s="17">
        <f t="shared" si="32"/>
        <v>85</v>
      </c>
      <c r="Q334" s="18">
        <f t="shared" si="35"/>
        <v>88</v>
      </c>
      <c r="R334" s="17" t="str">
        <f t="shared" si="36"/>
        <v>Tốt</v>
      </c>
    </row>
    <row r="335" spans="1:18" s="41" customFormat="1" ht="15.75" customHeight="1" x14ac:dyDescent="0.2">
      <c r="A335" s="28">
        <v>51</v>
      </c>
      <c r="B335" s="29" t="s">
        <v>635</v>
      </c>
      <c r="C335" s="29" t="s">
        <v>378</v>
      </c>
      <c r="D335" s="29" t="s">
        <v>636</v>
      </c>
      <c r="E335" s="3">
        <v>80</v>
      </c>
      <c r="F335" s="3">
        <v>75</v>
      </c>
      <c r="G335" s="17">
        <f t="shared" si="31"/>
        <v>78</v>
      </c>
      <c r="H335" s="3">
        <v>85</v>
      </c>
      <c r="I335" s="3">
        <v>85</v>
      </c>
      <c r="J335" s="17">
        <f t="shared" si="33"/>
        <v>85</v>
      </c>
      <c r="K335" s="3">
        <v>90</v>
      </c>
      <c r="L335" s="3">
        <v>95</v>
      </c>
      <c r="M335" s="17">
        <v>90</v>
      </c>
      <c r="N335" s="3">
        <v>89</v>
      </c>
      <c r="O335" s="28">
        <v>89</v>
      </c>
      <c r="P335" s="17">
        <f t="shared" si="32"/>
        <v>89</v>
      </c>
      <c r="Q335" s="18">
        <f t="shared" si="35"/>
        <v>86</v>
      </c>
      <c r="R335" s="17" t="str">
        <f t="shared" si="36"/>
        <v>Tốt</v>
      </c>
    </row>
    <row r="336" spans="1:18" s="41" customFormat="1" ht="15.75" customHeight="1" x14ac:dyDescent="0.2">
      <c r="A336" s="28">
        <v>52</v>
      </c>
      <c r="B336" s="29" t="s">
        <v>637</v>
      </c>
      <c r="C336" s="29" t="s">
        <v>59</v>
      </c>
      <c r="D336" s="29" t="s">
        <v>256</v>
      </c>
      <c r="E336" s="3">
        <v>83</v>
      </c>
      <c r="F336" s="3">
        <v>85</v>
      </c>
      <c r="G336" s="17">
        <f t="shared" si="31"/>
        <v>84</v>
      </c>
      <c r="H336" s="3">
        <v>85</v>
      </c>
      <c r="I336" s="3">
        <v>90</v>
      </c>
      <c r="J336" s="17">
        <f t="shared" si="33"/>
        <v>88</v>
      </c>
      <c r="K336" s="3">
        <v>90</v>
      </c>
      <c r="L336" s="3">
        <v>90</v>
      </c>
      <c r="M336" s="17">
        <v>90</v>
      </c>
      <c r="N336" s="3">
        <v>85</v>
      </c>
      <c r="O336" s="28">
        <v>85</v>
      </c>
      <c r="P336" s="17">
        <f t="shared" si="32"/>
        <v>85</v>
      </c>
      <c r="Q336" s="18">
        <f t="shared" si="35"/>
        <v>87</v>
      </c>
      <c r="R336" s="17" t="str">
        <f t="shared" si="36"/>
        <v>Tốt</v>
      </c>
    </row>
    <row r="337" spans="1:18" s="41" customFormat="1" ht="15.75" customHeight="1" x14ac:dyDescent="0.2">
      <c r="A337" s="28">
        <v>53</v>
      </c>
      <c r="B337" s="29" t="s">
        <v>638</v>
      </c>
      <c r="C337" s="29" t="s">
        <v>639</v>
      </c>
      <c r="D337" s="29" t="s">
        <v>126</v>
      </c>
      <c r="E337" s="3">
        <v>83</v>
      </c>
      <c r="F337" s="3">
        <v>80</v>
      </c>
      <c r="G337" s="17">
        <f t="shared" si="31"/>
        <v>82</v>
      </c>
      <c r="H337" s="3">
        <v>75</v>
      </c>
      <c r="I337" s="3">
        <v>70</v>
      </c>
      <c r="J337" s="17">
        <f t="shared" si="33"/>
        <v>73</v>
      </c>
      <c r="K337" s="3">
        <v>85</v>
      </c>
      <c r="L337" s="3">
        <v>85</v>
      </c>
      <c r="M337" s="17">
        <v>90</v>
      </c>
      <c r="N337" s="3">
        <v>83</v>
      </c>
      <c r="O337" s="28">
        <v>83</v>
      </c>
      <c r="P337" s="17">
        <f t="shared" si="32"/>
        <v>83</v>
      </c>
      <c r="Q337" s="18">
        <f t="shared" si="35"/>
        <v>82</v>
      </c>
      <c r="R337" s="17" t="str">
        <f t="shared" si="36"/>
        <v>Tốt</v>
      </c>
    </row>
    <row r="338" spans="1:18" s="41" customFormat="1" ht="15.75" customHeight="1" x14ac:dyDescent="0.2">
      <c r="A338" s="28">
        <v>54</v>
      </c>
      <c r="B338" s="29" t="s">
        <v>640</v>
      </c>
      <c r="C338" s="29" t="s">
        <v>641</v>
      </c>
      <c r="D338" s="29" t="s">
        <v>126</v>
      </c>
      <c r="E338" s="3">
        <v>83</v>
      </c>
      <c r="F338" s="3">
        <v>75</v>
      </c>
      <c r="G338" s="17">
        <f t="shared" si="31"/>
        <v>79</v>
      </c>
      <c r="H338" s="3">
        <v>85</v>
      </c>
      <c r="I338" s="3">
        <v>75</v>
      </c>
      <c r="J338" s="17">
        <f t="shared" si="33"/>
        <v>80</v>
      </c>
      <c r="K338" s="3">
        <v>85</v>
      </c>
      <c r="L338" s="3">
        <v>85</v>
      </c>
      <c r="M338" s="17">
        <v>90</v>
      </c>
      <c r="N338" s="3">
        <v>79</v>
      </c>
      <c r="O338" s="28">
        <v>79</v>
      </c>
      <c r="P338" s="17">
        <f t="shared" si="32"/>
        <v>79</v>
      </c>
      <c r="Q338" s="18">
        <f t="shared" si="35"/>
        <v>82</v>
      </c>
      <c r="R338" s="17" t="str">
        <f t="shared" si="36"/>
        <v>Tốt</v>
      </c>
    </row>
    <row r="339" spans="1:18" s="41" customFormat="1" ht="15.75" customHeight="1" x14ac:dyDescent="0.2">
      <c r="A339" s="28">
        <v>55</v>
      </c>
      <c r="B339" s="29" t="s">
        <v>642</v>
      </c>
      <c r="C339" s="29" t="s">
        <v>643</v>
      </c>
      <c r="D339" s="29" t="s">
        <v>644</v>
      </c>
      <c r="E339" s="3">
        <v>80</v>
      </c>
      <c r="F339" s="3">
        <v>75</v>
      </c>
      <c r="G339" s="17">
        <f t="shared" si="31"/>
        <v>78</v>
      </c>
      <c r="H339" s="3">
        <v>80</v>
      </c>
      <c r="I339" s="3">
        <v>75</v>
      </c>
      <c r="J339" s="17">
        <f t="shared" si="33"/>
        <v>78</v>
      </c>
      <c r="K339" s="3">
        <v>85</v>
      </c>
      <c r="L339" s="3">
        <v>85</v>
      </c>
      <c r="M339" s="17">
        <v>90</v>
      </c>
      <c r="N339" s="3">
        <v>85</v>
      </c>
      <c r="O339" s="28">
        <v>85</v>
      </c>
      <c r="P339" s="17">
        <f t="shared" si="32"/>
        <v>85</v>
      </c>
      <c r="Q339" s="18">
        <f t="shared" si="35"/>
        <v>83</v>
      </c>
      <c r="R339" s="17" t="str">
        <f t="shared" si="36"/>
        <v>Tốt</v>
      </c>
    </row>
    <row r="340" spans="1:18" s="41" customFormat="1" ht="15.75" customHeight="1" x14ac:dyDescent="0.2">
      <c r="A340" s="28">
        <v>56</v>
      </c>
      <c r="B340" s="29" t="s">
        <v>645</v>
      </c>
      <c r="C340" s="29" t="s">
        <v>646</v>
      </c>
      <c r="D340" s="29" t="s">
        <v>644</v>
      </c>
      <c r="E340" s="3">
        <v>80</v>
      </c>
      <c r="F340" s="3">
        <v>75</v>
      </c>
      <c r="G340" s="17">
        <f t="shared" si="31"/>
        <v>78</v>
      </c>
      <c r="H340" s="3">
        <v>80</v>
      </c>
      <c r="I340" s="3">
        <v>80</v>
      </c>
      <c r="J340" s="17">
        <f t="shared" si="33"/>
        <v>80</v>
      </c>
      <c r="K340" s="3">
        <v>85</v>
      </c>
      <c r="L340" s="3">
        <v>85</v>
      </c>
      <c r="M340" s="17">
        <v>90</v>
      </c>
      <c r="N340" s="3">
        <v>80</v>
      </c>
      <c r="O340" s="28">
        <v>80</v>
      </c>
      <c r="P340" s="17">
        <f t="shared" si="32"/>
        <v>80</v>
      </c>
      <c r="Q340" s="18">
        <f t="shared" si="35"/>
        <v>82</v>
      </c>
      <c r="R340" s="17" t="str">
        <f t="shared" si="36"/>
        <v>Tốt</v>
      </c>
    </row>
    <row r="341" spans="1:18" s="41" customFormat="1" ht="15.75" customHeight="1" x14ac:dyDescent="0.2">
      <c r="A341" s="28">
        <v>57</v>
      </c>
      <c r="B341" s="29" t="s">
        <v>647</v>
      </c>
      <c r="C341" s="29" t="s">
        <v>648</v>
      </c>
      <c r="D341" s="29" t="s">
        <v>644</v>
      </c>
      <c r="E341" s="3">
        <v>83</v>
      </c>
      <c r="F341" s="3">
        <v>75</v>
      </c>
      <c r="G341" s="17">
        <f t="shared" si="31"/>
        <v>79</v>
      </c>
      <c r="H341" s="3">
        <v>83</v>
      </c>
      <c r="I341" s="3">
        <v>85</v>
      </c>
      <c r="J341" s="17">
        <f t="shared" si="33"/>
        <v>84</v>
      </c>
      <c r="K341" s="3">
        <v>85</v>
      </c>
      <c r="L341" s="3">
        <v>85</v>
      </c>
      <c r="M341" s="17">
        <v>90</v>
      </c>
      <c r="N341" s="3">
        <v>85</v>
      </c>
      <c r="O341" s="28">
        <v>85</v>
      </c>
      <c r="P341" s="17">
        <f t="shared" si="32"/>
        <v>85</v>
      </c>
      <c r="Q341" s="18">
        <f t="shared" si="35"/>
        <v>85</v>
      </c>
      <c r="R341" s="17" t="str">
        <f t="shared" si="36"/>
        <v>Tốt</v>
      </c>
    </row>
    <row r="342" spans="1:18" s="41" customFormat="1" ht="15.75" customHeight="1" x14ac:dyDescent="0.2">
      <c r="A342" s="28">
        <v>58</v>
      </c>
      <c r="B342" s="29" t="s">
        <v>649</v>
      </c>
      <c r="C342" s="29" t="s">
        <v>34</v>
      </c>
      <c r="D342" s="29" t="s">
        <v>650</v>
      </c>
      <c r="E342" s="3">
        <v>92</v>
      </c>
      <c r="F342" s="3">
        <v>75</v>
      </c>
      <c r="G342" s="17">
        <f t="shared" si="31"/>
        <v>84</v>
      </c>
      <c r="H342" s="3">
        <v>80</v>
      </c>
      <c r="I342" s="3">
        <v>85</v>
      </c>
      <c r="J342" s="17">
        <f t="shared" si="33"/>
        <v>83</v>
      </c>
      <c r="K342" s="3">
        <v>85</v>
      </c>
      <c r="L342" s="3">
        <v>85</v>
      </c>
      <c r="M342" s="17">
        <v>90</v>
      </c>
      <c r="N342" s="3">
        <v>92</v>
      </c>
      <c r="O342" s="28">
        <v>92</v>
      </c>
      <c r="P342" s="17">
        <f t="shared" si="32"/>
        <v>92</v>
      </c>
      <c r="Q342" s="18">
        <f t="shared" si="35"/>
        <v>87</v>
      </c>
      <c r="R342" s="17" t="str">
        <f t="shared" si="36"/>
        <v>Tốt</v>
      </c>
    </row>
    <row r="343" spans="1:18" s="41" customFormat="1" ht="15.75" customHeight="1" x14ac:dyDescent="0.2">
      <c r="A343" s="28">
        <v>59</v>
      </c>
      <c r="B343" s="29" t="s">
        <v>651</v>
      </c>
      <c r="C343" s="29" t="s">
        <v>359</v>
      </c>
      <c r="D343" s="29" t="s">
        <v>156</v>
      </c>
      <c r="E343" s="3">
        <v>82</v>
      </c>
      <c r="F343" s="3">
        <v>90</v>
      </c>
      <c r="G343" s="17">
        <f t="shared" si="31"/>
        <v>86</v>
      </c>
      <c r="H343" s="3">
        <v>85</v>
      </c>
      <c r="I343" s="3">
        <v>73</v>
      </c>
      <c r="J343" s="17">
        <f t="shared" si="33"/>
        <v>79</v>
      </c>
      <c r="K343" s="3">
        <v>73</v>
      </c>
      <c r="L343" s="3">
        <v>80</v>
      </c>
      <c r="M343" s="17">
        <v>90</v>
      </c>
      <c r="N343" s="3">
        <v>80</v>
      </c>
      <c r="O343" s="47">
        <v>80</v>
      </c>
      <c r="P343" s="17">
        <f t="shared" si="32"/>
        <v>80</v>
      </c>
      <c r="Q343" s="18">
        <f t="shared" si="35"/>
        <v>84</v>
      </c>
      <c r="R343" s="17" t="str">
        <f t="shared" si="36"/>
        <v>Tốt</v>
      </c>
    </row>
    <row r="344" spans="1:18" s="48" customFormat="1" ht="15.75" customHeight="1" x14ac:dyDescent="0.2">
      <c r="R344" s="59"/>
    </row>
    <row r="345" spans="1:18" s="41" customFormat="1" ht="15.75" customHeight="1" x14ac:dyDescent="0.2">
      <c r="A345" s="243" t="s">
        <v>748</v>
      </c>
      <c r="B345" s="243"/>
      <c r="C345" s="243"/>
      <c r="D345" s="243"/>
      <c r="E345" s="243"/>
      <c r="F345" s="243"/>
      <c r="G345" s="243"/>
      <c r="H345" s="243"/>
      <c r="I345" s="243"/>
      <c r="J345" s="243"/>
      <c r="K345" s="243"/>
      <c r="L345" s="243"/>
      <c r="M345" s="243"/>
      <c r="N345" s="243"/>
      <c r="O345" s="243"/>
      <c r="P345" s="243"/>
      <c r="Q345" s="243"/>
      <c r="R345" s="243"/>
    </row>
    <row r="346" spans="1:18" s="41" customFormat="1" ht="15.75" customHeight="1" x14ac:dyDescent="0.2">
      <c r="A346" s="227" t="s">
        <v>4</v>
      </c>
      <c r="B346" s="227" t="s">
        <v>5</v>
      </c>
      <c r="C346" s="227" t="s">
        <v>6</v>
      </c>
      <c r="D346" s="227" t="s">
        <v>7</v>
      </c>
      <c r="E346" s="231" t="s">
        <v>8</v>
      </c>
      <c r="F346" s="231"/>
      <c r="G346" s="231"/>
      <c r="H346" s="231"/>
      <c r="I346" s="231"/>
      <c r="J346" s="231"/>
      <c r="K346" s="231"/>
      <c r="L346" s="231"/>
      <c r="M346" s="231"/>
      <c r="N346" s="231"/>
      <c r="O346" s="231"/>
      <c r="P346" s="231"/>
      <c r="Q346" s="231"/>
      <c r="R346" s="231"/>
    </row>
    <row r="347" spans="1:18" s="41" customFormat="1" ht="15.75" customHeight="1" x14ac:dyDescent="0.2">
      <c r="A347" s="227"/>
      <c r="B347" s="227"/>
      <c r="C347" s="227"/>
      <c r="D347" s="227"/>
      <c r="E347" s="231" t="s">
        <v>9</v>
      </c>
      <c r="F347" s="231"/>
      <c r="G347" s="231"/>
      <c r="H347" s="231" t="s">
        <v>10</v>
      </c>
      <c r="I347" s="231"/>
      <c r="J347" s="231"/>
      <c r="K347" s="231" t="s">
        <v>11</v>
      </c>
      <c r="L347" s="231"/>
      <c r="M347" s="231"/>
      <c r="N347" s="231" t="s">
        <v>12</v>
      </c>
      <c r="O347" s="231"/>
      <c r="P347" s="231"/>
      <c r="Q347" s="244" t="s">
        <v>13</v>
      </c>
      <c r="R347" s="245" t="s">
        <v>14</v>
      </c>
    </row>
    <row r="348" spans="1:18" s="41" customFormat="1" ht="15.75" customHeight="1" x14ac:dyDescent="0.2">
      <c r="A348" s="227"/>
      <c r="B348" s="227"/>
      <c r="C348" s="227"/>
      <c r="D348" s="227"/>
      <c r="E348" s="18" t="s">
        <v>15</v>
      </c>
      <c r="F348" s="18" t="s">
        <v>16</v>
      </c>
      <c r="G348" s="18" t="s">
        <v>17</v>
      </c>
      <c r="H348" s="18" t="s">
        <v>18</v>
      </c>
      <c r="I348" s="18" t="s">
        <v>19</v>
      </c>
      <c r="J348" s="18" t="s">
        <v>17</v>
      </c>
      <c r="K348" s="18" t="s">
        <v>20</v>
      </c>
      <c r="L348" s="18" t="s">
        <v>21</v>
      </c>
      <c r="M348" s="18" t="s">
        <v>17</v>
      </c>
      <c r="N348" s="18" t="s">
        <v>22</v>
      </c>
      <c r="O348" s="18" t="s">
        <v>23</v>
      </c>
      <c r="P348" s="18" t="s">
        <v>17</v>
      </c>
      <c r="Q348" s="244"/>
      <c r="R348" s="245"/>
    </row>
    <row r="349" spans="1:18" s="41" customFormat="1" ht="15.75" customHeight="1" x14ac:dyDescent="0.2">
      <c r="A349" s="32">
        <v>1</v>
      </c>
      <c r="B349" s="49" t="s">
        <v>653</v>
      </c>
      <c r="C349" s="49" t="s">
        <v>654</v>
      </c>
      <c r="D349" s="49" t="s">
        <v>26</v>
      </c>
      <c r="E349" s="3">
        <v>64</v>
      </c>
      <c r="F349" s="3">
        <v>85</v>
      </c>
      <c r="G349" s="17">
        <f t="shared" ref="G349:G404" si="37">ROUND((E349+F349)/2,0)</f>
        <v>75</v>
      </c>
      <c r="H349" s="3">
        <v>60</v>
      </c>
      <c r="I349" s="3">
        <v>70</v>
      </c>
      <c r="J349" s="17">
        <f t="shared" ref="J349:J404" si="38">ROUND((H349+I349)/2,0)</f>
        <v>65</v>
      </c>
      <c r="K349" s="3">
        <v>80</v>
      </c>
      <c r="L349" s="3">
        <v>80</v>
      </c>
      <c r="M349" s="17">
        <f t="shared" ref="M349:M404" si="39">ROUND((K349+L349)/2,0)</f>
        <v>80</v>
      </c>
      <c r="N349" s="3">
        <v>85</v>
      </c>
      <c r="O349" s="3">
        <v>85</v>
      </c>
      <c r="P349" s="17">
        <f t="shared" ref="P349:P404" si="40">ROUND((N349+O349)/2,0)</f>
        <v>85</v>
      </c>
      <c r="Q349" s="18">
        <f>ROUND((G349+J349+M349+P349)/4,0)</f>
        <v>76</v>
      </c>
      <c r="R349" s="17" t="str">
        <f>IF(Q349&gt;=90,"Xuất sắc",IF(Q349&gt;=80,"Tốt",IF(Q349&gt;=65,"Khá",IF(Q349&gt;=50,"TB",IF(Q349&gt;=30,"Yếu","Kém")))))</f>
        <v>Khá</v>
      </c>
    </row>
    <row r="350" spans="1:18" s="41" customFormat="1" ht="15.75" customHeight="1" x14ac:dyDescent="0.2">
      <c r="A350" s="32">
        <v>2</v>
      </c>
      <c r="B350" s="49" t="s">
        <v>655</v>
      </c>
      <c r="C350" s="49" t="s">
        <v>656</v>
      </c>
      <c r="D350" s="49" t="s">
        <v>26</v>
      </c>
      <c r="E350" s="3">
        <v>87</v>
      </c>
      <c r="F350" s="3">
        <v>80</v>
      </c>
      <c r="G350" s="17">
        <f t="shared" si="37"/>
        <v>84</v>
      </c>
      <c r="H350" s="3">
        <v>70</v>
      </c>
      <c r="I350" s="3">
        <v>85</v>
      </c>
      <c r="J350" s="17">
        <f t="shared" si="38"/>
        <v>78</v>
      </c>
      <c r="K350" s="3">
        <v>80</v>
      </c>
      <c r="L350" s="3">
        <v>87</v>
      </c>
      <c r="M350" s="17">
        <f t="shared" si="39"/>
        <v>84</v>
      </c>
      <c r="N350" s="3">
        <v>85</v>
      </c>
      <c r="O350" s="3">
        <v>85</v>
      </c>
      <c r="P350" s="17">
        <f t="shared" si="40"/>
        <v>85</v>
      </c>
      <c r="Q350" s="18">
        <f t="shared" ref="Q350:Q404" si="41">ROUND((G350+J350+M350+P350)/4,0)</f>
        <v>83</v>
      </c>
      <c r="R350" s="17" t="str">
        <f t="shared" ref="R350:R403" si="42">IF(Q350&gt;=90,"Xuất sắc",IF(Q350&gt;=80,"Tốt",IF(Q350&gt;=65,"Khá",IF(Q350&gt;=50,"TB",IF(Q350&gt;=30,"Yếu","Kém")))))</f>
        <v>Tốt</v>
      </c>
    </row>
    <row r="351" spans="1:18" s="41" customFormat="1" ht="15.75" customHeight="1" x14ac:dyDescent="0.2">
      <c r="A351" s="32">
        <v>3</v>
      </c>
      <c r="B351" s="49" t="s">
        <v>657</v>
      </c>
      <c r="C351" s="49" t="s">
        <v>170</v>
      </c>
      <c r="D351" s="49" t="s">
        <v>658</v>
      </c>
      <c r="E351" s="3">
        <v>90</v>
      </c>
      <c r="F351" s="3">
        <v>90</v>
      </c>
      <c r="G351" s="17">
        <f t="shared" si="37"/>
        <v>90</v>
      </c>
      <c r="H351" s="3">
        <v>80</v>
      </c>
      <c r="I351" s="3">
        <v>90</v>
      </c>
      <c r="J351" s="17">
        <f t="shared" si="38"/>
        <v>85</v>
      </c>
      <c r="K351" s="3">
        <v>85</v>
      </c>
      <c r="L351" s="3">
        <v>83</v>
      </c>
      <c r="M351" s="17">
        <f t="shared" si="39"/>
        <v>84</v>
      </c>
      <c r="N351" s="3">
        <v>85</v>
      </c>
      <c r="O351" s="3">
        <v>85</v>
      </c>
      <c r="P351" s="17">
        <f t="shared" si="40"/>
        <v>85</v>
      </c>
      <c r="Q351" s="18">
        <f t="shared" si="41"/>
        <v>86</v>
      </c>
      <c r="R351" s="17" t="str">
        <f t="shared" si="42"/>
        <v>Tốt</v>
      </c>
    </row>
    <row r="352" spans="1:18" s="41" customFormat="1" ht="15.75" customHeight="1" x14ac:dyDescent="0.2">
      <c r="A352" s="32">
        <v>4</v>
      </c>
      <c r="B352" s="49" t="s">
        <v>659</v>
      </c>
      <c r="C352" s="49" t="s">
        <v>523</v>
      </c>
      <c r="D352" s="49" t="s">
        <v>660</v>
      </c>
      <c r="E352" s="3">
        <v>83</v>
      </c>
      <c r="F352" s="3">
        <v>85</v>
      </c>
      <c r="G352" s="17">
        <f t="shared" si="37"/>
        <v>84</v>
      </c>
      <c r="H352" s="3">
        <v>80</v>
      </c>
      <c r="I352" s="3">
        <v>90</v>
      </c>
      <c r="J352" s="17">
        <f t="shared" si="38"/>
        <v>85</v>
      </c>
      <c r="K352" s="3">
        <v>80</v>
      </c>
      <c r="L352" s="3">
        <v>87</v>
      </c>
      <c r="M352" s="17">
        <f t="shared" si="39"/>
        <v>84</v>
      </c>
      <c r="N352" s="3">
        <v>89</v>
      </c>
      <c r="O352" s="3">
        <v>89</v>
      </c>
      <c r="P352" s="17">
        <f t="shared" si="40"/>
        <v>89</v>
      </c>
      <c r="Q352" s="18">
        <f t="shared" si="41"/>
        <v>86</v>
      </c>
      <c r="R352" s="17" t="str">
        <f t="shared" si="42"/>
        <v>Tốt</v>
      </c>
    </row>
    <row r="353" spans="1:18" s="41" customFormat="1" ht="15.75" customHeight="1" x14ac:dyDescent="0.2">
      <c r="A353" s="32">
        <v>5</v>
      </c>
      <c r="B353" s="49" t="s">
        <v>661</v>
      </c>
      <c r="C353" s="49" t="s">
        <v>662</v>
      </c>
      <c r="D353" s="49" t="s">
        <v>663</v>
      </c>
      <c r="E353" s="3">
        <v>80</v>
      </c>
      <c r="F353" s="3">
        <v>95</v>
      </c>
      <c r="G353" s="17">
        <f t="shared" si="37"/>
        <v>88</v>
      </c>
      <c r="H353" s="3">
        <v>90</v>
      </c>
      <c r="I353" s="3">
        <v>95</v>
      </c>
      <c r="J353" s="17">
        <f t="shared" si="38"/>
        <v>93</v>
      </c>
      <c r="K353" s="3">
        <v>90</v>
      </c>
      <c r="L353" s="3">
        <v>90</v>
      </c>
      <c r="M353" s="17">
        <f t="shared" si="39"/>
        <v>90</v>
      </c>
      <c r="N353" s="3">
        <v>89</v>
      </c>
      <c r="O353" s="3">
        <v>89</v>
      </c>
      <c r="P353" s="17">
        <f t="shared" si="40"/>
        <v>89</v>
      </c>
      <c r="Q353" s="18">
        <f t="shared" si="41"/>
        <v>90</v>
      </c>
      <c r="R353" s="17" t="str">
        <f t="shared" si="42"/>
        <v>Xuất sắc</v>
      </c>
    </row>
    <row r="354" spans="1:18" s="41" customFormat="1" ht="15.75" customHeight="1" x14ac:dyDescent="0.2">
      <c r="A354" s="32">
        <v>6</v>
      </c>
      <c r="B354" s="49" t="s">
        <v>664</v>
      </c>
      <c r="C354" s="49" t="s">
        <v>258</v>
      </c>
      <c r="D354" s="49" t="s">
        <v>663</v>
      </c>
      <c r="E354" s="3">
        <v>80</v>
      </c>
      <c r="F354" s="3">
        <v>80</v>
      </c>
      <c r="G354" s="17">
        <f t="shared" si="37"/>
        <v>80</v>
      </c>
      <c r="H354" s="3">
        <v>70</v>
      </c>
      <c r="I354" s="3">
        <v>80</v>
      </c>
      <c r="J354" s="17">
        <f t="shared" si="38"/>
        <v>75</v>
      </c>
      <c r="K354" s="3">
        <v>83</v>
      </c>
      <c r="L354" s="3">
        <v>80</v>
      </c>
      <c r="M354" s="17">
        <f t="shared" si="39"/>
        <v>82</v>
      </c>
      <c r="N354" s="3">
        <v>83</v>
      </c>
      <c r="O354" s="3">
        <v>83</v>
      </c>
      <c r="P354" s="17">
        <f t="shared" si="40"/>
        <v>83</v>
      </c>
      <c r="Q354" s="18">
        <f t="shared" si="41"/>
        <v>80</v>
      </c>
      <c r="R354" s="17" t="str">
        <f t="shared" si="42"/>
        <v>Tốt</v>
      </c>
    </row>
    <row r="355" spans="1:18" s="41" customFormat="1" ht="15.75" customHeight="1" x14ac:dyDescent="0.2">
      <c r="A355" s="32">
        <v>7</v>
      </c>
      <c r="B355" s="49" t="s">
        <v>665</v>
      </c>
      <c r="C355" s="49" t="s">
        <v>666</v>
      </c>
      <c r="D355" s="49" t="s">
        <v>177</v>
      </c>
      <c r="E355" s="3">
        <v>80</v>
      </c>
      <c r="F355" s="3">
        <v>85</v>
      </c>
      <c r="G355" s="17">
        <f t="shared" si="37"/>
        <v>83</v>
      </c>
      <c r="H355" s="3">
        <v>75</v>
      </c>
      <c r="I355" s="3">
        <v>85</v>
      </c>
      <c r="J355" s="17">
        <f t="shared" si="38"/>
        <v>80</v>
      </c>
      <c r="K355" s="3">
        <v>85</v>
      </c>
      <c r="L355" s="3">
        <v>85</v>
      </c>
      <c r="M355" s="17">
        <f t="shared" si="39"/>
        <v>85</v>
      </c>
      <c r="N355" s="3">
        <v>85</v>
      </c>
      <c r="O355" s="3">
        <v>85</v>
      </c>
      <c r="P355" s="17">
        <f t="shared" si="40"/>
        <v>85</v>
      </c>
      <c r="Q355" s="18">
        <f t="shared" si="41"/>
        <v>83</v>
      </c>
      <c r="R355" s="17" t="str">
        <f t="shared" si="42"/>
        <v>Tốt</v>
      </c>
    </row>
    <row r="356" spans="1:18" s="41" customFormat="1" ht="15.75" customHeight="1" x14ac:dyDescent="0.2">
      <c r="A356" s="32">
        <v>8</v>
      </c>
      <c r="B356" s="49" t="s">
        <v>667</v>
      </c>
      <c r="C356" s="49" t="s">
        <v>34</v>
      </c>
      <c r="D356" s="49" t="s">
        <v>177</v>
      </c>
      <c r="E356" s="3">
        <v>85</v>
      </c>
      <c r="F356" s="3">
        <v>75</v>
      </c>
      <c r="G356" s="17">
        <f t="shared" si="37"/>
        <v>80</v>
      </c>
      <c r="H356" s="3">
        <v>70</v>
      </c>
      <c r="I356" s="3">
        <v>85</v>
      </c>
      <c r="J356" s="17">
        <f t="shared" si="38"/>
        <v>78</v>
      </c>
      <c r="K356" s="3">
        <v>85</v>
      </c>
      <c r="L356" s="3">
        <v>81</v>
      </c>
      <c r="M356" s="17">
        <f t="shared" si="39"/>
        <v>83</v>
      </c>
      <c r="N356" s="3">
        <v>85</v>
      </c>
      <c r="O356" s="3">
        <v>85</v>
      </c>
      <c r="P356" s="17">
        <f t="shared" si="40"/>
        <v>85</v>
      </c>
      <c r="Q356" s="18">
        <f t="shared" si="41"/>
        <v>82</v>
      </c>
      <c r="R356" s="17" t="str">
        <f t="shared" si="42"/>
        <v>Tốt</v>
      </c>
    </row>
    <row r="357" spans="1:18" s="41" customFormat="1" ht="15.75" customHeight="1" x14ac:dyDescent="0.2">
      <c r="A357" s="32">
        <v>9</v>
      </c>
      <c r="B357" s="57" t="s">
        <v>668</v>
      </c>
      <c r="C357" s="57" t="s">
        <v>669</v>
      </c>
      <c r="D357" s="57" t="s">
        <v>177</v>
      </c>
      <c r="E357" s="3">
        <v>85</v>
      </c>
      <c r="F357" s="3">
        <v>90</v>
      </c>
      <c r="G357" s="17">
        <f t="shared" si="37"/>
        <v>88</v>
      </c>
      <c r="H357" s="3">
        <v>93</v>
      </c>
      <c r="I357" s="3">
        <v>90</v>
      </c>
      <c r="J357" s="17">
        <f t="shared" si="38"/>
        <v>92</v>
      </c>
      <c r="K357" s="3">
        <v>90</v>
      </c>
      <c r="L357" s="3">
        <v>89</v>
      </c>
      <c r="M357" s="17">
        <f t="shared" si="39"/>
        <v>90</v>
      </c>
      <c r="N357" s="3">
        <v>90</v>
      </c>
      <c r="O357" s="3">
        <v>98</v>
      </c>
      <c r="P357" s="17">
        <f t="shared" si="40"/>
        <v>94</v>
      </c>
      <c r="Q357" s="18">
        <f t="shared" si="41"/>
        <v>91</v>
      </c>
      <c r="R357" s="17" t="str">
        <f t="shared" si="42"/>
        <v>Xuất sắc</v>
      </c>
    </row>
    <row r="358" spans="1:18" s="41" customFormat="1" ht="15.75" customHeight="1" x14ac:dyDescent="0.2">
      <c r="A358" s="32">
        <v>10</v>
      </c>
      <c r="B358" s="57" t="s">
        <v>670</v>
      </c>
      <c r="C358" s="57" t="s">
        <v>44</v>
      </c>
      <c r="D358" s="57" t="s">
        <v>671</v>
      </c>
      <c r="E358" s="3">
        <v>70</v>
      </c>
      <c r="F358" s="3">
        <v>60</v>
      </c>
      <c r="G358" s="17">
        <f t="shared" si="37"/>
        <v>65</v>
      </c>
      <c r="H358" s="3">
        <v>70</v>
      </c>
      <c r="I358" s="3">
        <v>85</v>
      </c>
      <c r="J358" s="17">
        <f t="shared" si="38"/>
        <v>78</v>
      </c>
      <c r="K358" s="3">
        <v>85</v>
      </c>
      <c r="L358" s="3">
        <v>80</v>
      </c>
      <c r="M358" s="17">
        <f t="shared" si="39"/>
        <v>83</v>
      </c>
      <c r="N358" s="3">
        <v>85</v>
      </c>
      <c r="O358" s="3">
        <v>85</v>
      </c>
      <c r="P358" s="17">
        <f t="shared" si="40"/>
        <v>85</v>
      </c>
      <c r="Q358" s="18">
        <f t="shared" si="41"/>
        <v>78</v>
      </c>
      <c r="R358" s="17" t="str">
        <f t="shared" si="42"/>
        <v>Khá</v>
      </c>
    </row>
    <row r="359" spans="1:18" s="41" customFormat="1" ht="15.75" customHeight="1" x14ac:dyDescent="0.2">
      <c r="A359" s="32">
        <v>11</v>
      </c>
      <c r="B359" s="57" t="s">
        <v>672</v>
      </c>
      <c r="C359" s="57" t="s">
        <v>673</v>
      </c>
      <c r="D359" s="57" t="s">
        <v>674</v>
      </c>
      <c r="E359" s="3">
        <v>87</v>
      </c>
      <c r="F359" s="3">
        <v>90</v>
      </c>
      <c r="G359" s="17">
        <f t="shared" si="37"/>
        <v>89</v>
      </c>
      <c r="H359" s="3">
        <v>75</v>
      </c>
      <c r="I359" s="3">
        <v>85</v>
      </c>
      <c r="J359" s="17">
        <f t="shared" si="38"/>
        <v>80</v>
      </c>
      <c r="K359" s="3">
        <v>85</v>
      </c>
      <c r="L359" s="3">
        <v>82</v>
      </c>
      <c r="M359" s="17">
        <f t="shared" si="39"/>
        <v>84</v>
      </c>
      <c r="N359" s="3">
        <v>85</v>
      </c>
      <c r="O359" s="3">
        <v>85</v>
      </c>
      <c r="P359" s="17">
        <f t="shared" si="40"/>
        <v>85</v>
      </c>
      <c r="Q359" s="18">
        <f t="shared" si="41"/>
        <v>85</v>
      </c>
      <c r="R359" s="17" t="str">
        <f t="shared" si="42"/>
        <v>Tốt</v>
      </c>
    </row>
    <row r="360" spans="1:18" s="41" customFormat="1" ht="15.75" customHeight="1" x14ac:dyDescent="0.2">
      <c r="A360" s="32">
        <v>12</v>
      </c>
      <c r="B360" s="57" t="s">
        <v>675</v>
      </c>
      <c r="C360" s="57" t="s">
        <v>59</v>
      </c>
      <c r="D360" s="57" t="s">
        <v>191</v>
      </c>
      <c r="E360" s="3">
        <v>85</v>
      </c>
      <c r="F360" s="3">
        <v>80</v>
      </c>
      <c r="G360" s="17">
        <f t="shared" si="37"/>
        <v>83</v>
      </c>
      <c r="H360" s="3">
        <v>75</v>
      </c>
      <c r="I360" s="3">
        <v>85</v>
      </c>
      <c r="J360" s="17">
        <f t="shared" si="38"/>
        <v>80</v>
      </c>
      <c r="K360" s="3">
        <v>85</v>
      </c>
      <c r="L360" s="3">
        <v>85</v>
      </c>
      <c r="M360" s="17">
        <f t="shared" si="39"/>
        <v>85</v>
      </c>
      <c r="N360" s="3">
        <v>85</v>
      </c>
      <c r="O360" s="3">
        <v>85</v>
      </c>
      <c r="P360" s="17">
        <f t="shared" si="40"/>
        <v>85</v>
      </c>
      <c r="Q360" s="18">
        <f t="shared" si="41"/>
        <v>83</v>
      </c>
      <c r="R360" s="17" t="str">
        <f t="shared" si="42"/>
        <v>Tốt</v>
      </c>
    </row>
    <row r="361" spans="1:18" s="41" customFormat="1" ht="15.75" customHeight="1" x14ac:dyDescent="0.2">
      <c r="A361" s="32">
        <v>13</v>
      </c>
      <c r="B361" s="57" t="s">
        <v>676</v>
      </c>
      <c r="C361" s="57" t="s">
        <v>677</v>
      </c>
      <c r="D361" s="57" t="s">
        <v>193</v>
      </c>
      <c r="E361" s="3">
        <v>95</v>
      </c>
      <c r="F361" s="3">
        <v>60</v>
      </c>
      <c r="G361" s="17">
        <f t="shared" si="37"/>
        <v>78</v>
      </c>
      <c r="H361" s="3">
        <v>75</v>
      </c>
      <c r="I361" s="3">
        <v>85</v>
      </c>
      <c r="J361" s="17">
        <f t="shared" si="38"/>
        <v>80</v>
      </c>
      <c r="K361" s="3">
        <v>85</v>
      </c>
      <c r="L361" s="3">
        <v>85</v>
      </c>
      <c r="M361" s="17">
        <f t="shared" si="39"/>
        <v>85</v>
      </c>
      <c r="N361" s="3">
        <v>85</v>
      </c>
      <c r="O361" s="3">
        <v>85</v>
      </c>
      <c r="P361" s="17">
        <f t="shared" si="40"/>
        <v>85</v>
      </c>
      <c r="Q361" s="18">
        <f t="shared" si="41"/>
        <v>82</v>
      </c>
      <c r="R361" s="17" t="str">
        <f t="shared" si="42"/>
        <v>Tốt</v>
      </c>
    </row>
    <row r="362" spans="1:18" s="41" customFormat="1" ht="15.75" customHeight="1" x14ac:dyDescent="0.2">
      <c r="A362" s="32">
        <v>14</v>
      </c>
      <c r="B362" s="57" t="s">
        <v>678</v>
      </c>
      <c r="C362" s="57" t="s">
        <v>679</v>
      </c>
      <c r="D362" s="57" t="s">
        <v>284</v>
      </c>
      <c r="E362" s="3">
        <v>93</v>
      </c>
      <c r="F362" s="3">
        <v>91</v>
      </c>
      <c r="G362" s="17">
        <f t="shared" si="37"/>
        <v>92</v>
      </c>
      <c r="H362" s="3">
        <v>84</v>
      </c>
      <c r="I362" s="3">
        <v>93</v>
      </c>
      <c r="J362" s="17">
        <f t="shared" si="38"/>
        <v>89</v>
      </c>
      <c r="K362" s="3">
        <v>89</v>
      </c>
      <c r="L362" s="3">
        <v>89</v>
      </c>
      <c r="M362" s="17">
        <f t="shared" si="39"/>
        <v>89</v>
      </c>
      <c r="N362" s="3">
        <v>85</v>
      </c>
      <c r="O362" s="3">
        <v>90</v>
      </c>
      <c r="P362" s="17">
        <f t="shared" si="40"/>
        <v>88</v>
      </c>
      <c r="Q362" s="18">
        <f t="shared" si="41"/>
        <v>90</v>
      </c>
      <c r="R362" s="17" t="str">
        <f t="shared" si="42"/>
        <v>Xuất sắc</v>
      </c>
    </row>
    <row r="363" spans="1:18" s="41" customFormat="1" ht="15.75" customHeight="1" x14ac:dyDescent="0.2">
      <c r="A363" s="32">
        <v>15</v>
      </c>
      <c r="B363" s="57" t="s">
        <v>680</v>
      </c>
      <c r="C363" s="57" t="s">
        <v>359</v>
      </c>
      <c r="D363" s="57" t="s">
        <v>284</v>
      </c>
      <c r="E363" s="3">
        <v>81</v>
      </c>
      <c r="F363" s="3">
        <v>80</v>
      </c>
      <c r="G363" s="17">
        <f t="shared" si="37"/>
        <v>81</v>
      </c>
      <c r="H363" s="3">
        <v>82</v>
      </c>
      <c r="I363" s="3">
        <v>85</v>
      </c>
      <c r="J363" s="17">
        <f t="shared" si="38"/>
        <v>84</v>
      </c>
      <c r="K363" s="3">
        <v>85</v>
      </c>
      <c r="L363" s="3">
        <v>85</v>
      </c>
      <c r="M363" s="17">
        <f t="shared" si="39"/>
        <v>85</v>
      </c>
      <c r="N363" s="3">
        <v>89</v>
      </c>
      <c r="O363" s="3">
        <v>89</v>
      </c>
      <c r="P363" s="17">
        <f t="shared" si="40"/>
        <v>89</v>
      </c>
      <c r="Q363" s="18">
        <f t="shared" si="41"/>
        <v>85</v>
      </c>
      <c r="R363" s="17" t="str">
        <f t="shared" si="42"/>
        <v>Tốt</v>
      </c>
    </row>
    <row r="364" spans="1:18" s="41" customFormat="1" ht="15.75" customHeight="1" x14ac:dyDescent="0.2">
      <c r="A364" s="32">
        <v>16</v>
      </c>
      <c r="B364" s="57" t="s">
        <v>681</v>
      </c>
      <c r="C364" s="57" t="s">
        <v>59</v>
      </c>
      <c r="D364" s="57" t="s">
        <v>196</v>
      </c>
      <c r="E364" s="3">
        <v>82</v>
      </c>
      <c r="F364" s="3">
        <v>84</v>
      </c>
      <c r="G364" s="17">
        <f t="shared" si="37"/>
        <v>83</v>
      </c>
      <c r="H364" s="3">
        <v>75</v>
      </c>
      <c r="I364" s="3">
        <v>75</v>
      </c>
      <c r="J364" s="17">
        <f t="shared" si="38"/>
        <v>75</v>
      </c>
      <c r="K364" s="3">
        <v>82</v>
      </c>
      <c r="L364" s="3">
        <v>82</v>
      </c>
      <c r="M364" s="17">
        <f t="shared" si="39"/>
        <v>82</v>
      </c>
      <c r="N364" s="3">
        <v>85</v>
      </c>
      <c r="O364" s="3">
        <v>85</v>
      </c>
      <c r="P364" s="17">
        <f t="shared" si="40"/>
        <v>85</v>
      </c>
      <c r="Q364" s="18">
        <f t="shared" si="41"/>
        <v>81</v>
      </c>
      <c r="R364" s="17" t="str">
        <f t="shared" si="42"/>
        <v>Tốt</v>
      </c>
    </row>
    <row r="365" spans="1:18" s="41" customFormat="1" ht="15.75" customHeight="1" x14ac:dyDescent="0.2">
      <c r="A365" s="32">
        <v>17</v>
      </c>
      <c r="B365" s="57" t="s">
        <v>682</v>
      </c>
      <c r="C365" s="57" t="s">
        <v>639</v>
      </c>
      <c r="D365" s="57" t="s">
        <v>207</v>
      </c>
      <c r="E365" s="3">
        <v>75</v>
      </c>
      <c r="F365" s="3">
        <v>80</v>
      </c>
      <c r="G365" s="17">
        <f t="shared" si="37"/>
        <v>78</v>
      </c>
      <c r="H365" s="3">
        <v>78</v>
      </c>
      <c r="I365" s="3">
        <v>90</v>
      </c>
      <c r="J365" s="17">
        <f t="shared" si="38"/>
        <v>84</v>
      </c>
      <c r="K365" s="3">
        <v>85</v>
      </c>
      <c r="L365" s="3">
        <v>87</v>
      </c>
      <c r="M365" s="17">
        <f t="shared" si="39"/>
        <v>86</v>
      </c>
      <c r="N365" s="3">
        <v>82</v>
      </c>
      <c r="O365" s="3">
        <v>90</v>
      </c>
      <c r="P365" s="17">
        <f t="shared" si="40"/>
        <v>86</v>
      </c>
      <c r="Q365" s="18">
        <f t="shared" si="41"/>
        <v>84</v>
      </c>
      <c r="R365" s="17" t="str">
        <f t="shared" si="42"/>
        <v>Tốt</v>
      </c>
    </row>
    <row r="366" spans="1:18" s="41" customFormat="1" ht="15.75" customHeight="1" x14ac:dyDescent="0.2">
      <c r="A366" s="32">
        <v>18</v>
      </c>
      <c r="B366" s="57" t="s">
        <v>683</v>
      </c>
      <c r="C366" s="57" t="s">
        <v>386</v>
      </c>
      <c r="D366" s="57" t="s">
        <v>207</v>
      </c>
      <c r="E366" s="3">
        <v>85</v>
      </c>
      <c r="F366" s="3">
        <v>85</v>
      </c>
      <c r="G366" s="17">
        <f t="shared" si="37"/>
        <v>85</v>
      </c>
      <c r="H366" s="3">
        <v>80</v>
      </c>
      <c r="I366" s="3">
        <v>90</v>
      </c>
      <c r="J366" s="17">
        <f t="shared" si="38"/>
        <v>85</v>
      </c>
      <c r="K366" s="3">
        <v>85</v>
      </c>
      <c r="L366" s="3">
        <v>84</v>
      </c>
      <c r="M366" s="17">
        <f t="shared" si="39"/>
        <v>85</v>
      </c>
      <c r="N366" s="3">
        <v>85</v>
      </c>
      <c r="O366" s="3">
        <v>90</v>
      </c>
      <c r="P366" s="17">
        <f t="shared" si="40"/>
        <v>88</v>
      </c>
      <c r="Q366" s="18">
        <f t="shared" si="41"/>
        <v>86</v>
      </c>
      <c r="R366" s="17" t="str">
        <f t="shared" si="42"/>
        <v>Tốt</v>
      </c>
    </row>
    <row r="367" spans="1:18" s="41" customFormat="1" ht="15.75" customHeight="1" x14ac:dyDescent="0.2">
      <c r="A367" s="32">
        <v>19</v>
      </c>
      <c r="B367" s="57" t="s">
        <v>684</v>
      </c>
      <c r="C367" s="57" t="s">
        <v>685</v>
      </c>
      <c r="D367" s="57" t="s">
        <v>207</v>
      </c>
      <c r="E367" s="3">
        <v>90</v>
      </c>
      <c r="F367" s="3">
        <v>95</v>
      </c>
      <c r="G367" s="17">
        <f t="shared" si="37"/>
        <v>93</v>
      </c>
      <c r="H367" s="3">
        <v>90</v>
      </c>
      <c r="I367" s="3">
        <v>90</v>
      </c>
      <c r="J367" s="17">
        <f t="shared" si="38"/>
        <v>90</v>
      </c>
      <c r="K367" s="3">
        <v>89</v>
      </c>
      <c r="L367" s="3">
        <v>89</v>
      </c>
      <c r="M367" s="17">
        <f t="shared" si="39"/>
        <v>89</v>
      </c>
      <c r="N367" s="3">
        <v>90</v>
      </c>
      <c r="O367" s="3">
        <v>91</v>
      </c>
      <c r="P367" s="17">
        <f t="shared" si="40"/>
        <v>91</v>
      </c>
      <c r="Q367" s="18">
        <f t="shared" si="41"/>
        <v>91</v>
      </c>
      <c r="R367" s="17" t="str">
        <f t="shared" si="42"/>
        <v>Xuất sắc</v>
      </c>
    </row>
    <row r="368" spans="1:18" s="41" customFormat="1" ht="15.75" customHeight="1" x14ac:dyDescent="0.2">
      <c r="A368" s="32">
        <v>20</v>
      </c>
      <c r="B368" s="57" t="s">
        <v>686</v>
      </c>
      <c r="C368" s="57" t="s">
        <v>687</v>
      </c>
      <c r="D368" s="57" t="s">
        <v>213</v>
      </c>
      <c r="E368" s="3">
        <v>86</v>
      </c>
      <c r="F368" s="3">
        <v>84</v>
      </c>
      <c r="G368" s="17">
        <f t="shared" si="37"/>
        <v>85</v>
      </c>
      <c r="H368" s="3">
        <v>78</v>
      </c>
      <c r="I368" s="3">
        <v>90</v>
      </c>
      <c r="J368" s="17">
        <f t="shared" si="38"/>
        <v>84</v>
      </c>
      <c r="K368" s="3">
        <v>90</v>
      </c>
      <c r="L368" s="3">
        <v>91</v>
      </c>
      <c r="M368" s="17">
        <f t="shared" si="39"/>
        <v>91</v>
      </c>
      <c r="N368" s="3">
        <v>85</v>
      </c>
      <c r="O368" s="3">
        <v>89</v>
      </c>
      <c r="P368" s="17">
        <f t="shared" si="40"/>
        <v>87</v>
      </c>
      <c r="Q368" s="18">
        <f t="shared" si="41"/>
        <v>87</v>
      </c>
      <c r="R368" s="17" t="str">
        <f t="shared" si="42"/>
        <v>Tốt</v>
      </c>
    </row>
    <row r="369" spans="1:18" s="41" customFormat="1" ht="15.75" customHeight="1" x14ac:dyDescent="0.2">
      <c r="A369" s="32">
        <v>21</v>
      </c>
      <c r="B369" s="57" t="s">
        <v>688</v>
      </c>
      <c r="C369" s="57" t="s">
        <v>523</v>
      </c>
      <c r="D369" s="57" t="s">
        <v>213</v>
      </c>
      <c r="E369" s="3">
        <v>80</v>
      </c>
      <c r="F369" s="3">
        <v>87</v>
      </c>
      <c r="G369" s="17">
        <f t="shared" si="37"/>
        <v>84</v>
      </c>
      <c r="H369" s="3">
        <v>80</v>
      </c>
      <c r="I369" s="3">
        <v>85</v>
      </c>
      <c r="J369" s="17">
        <f t="shared" si="38"/>
        <v>83</v>
      </c>
      <c r="K369" s="3">
        <v>85</v>
      </c>
      <c r="L369" s="3">
        <v>84</v>
      </c>
      <c r="M369" s="17">
        <f t="shared" si="39"/>
        <v>85</v>
      </c>
      <c r="N369" s="3">
        <v>89</v>
      </c>
      <c r="O369" s="3">
        <v>89</v>
      </c>
      <c r="P369" s="17">
        <f t="shared" si="40"/>
        <v>89</v>
      </c>
      <c r="Q369" s="18">
        <f t="shared" si="41"/>
        <v>85</v>
      </c>
      <c r="R369" s="17" t="str">
        <f t="shared" si="42"/>
        <v>Tốt</v>
      </c>
    </row>
    <row r="370" spans="1:18" s="41" customFormat="1" ht="15.75" customHeight="1" x14ac:dyDescent="0.2">
      <c r="A370" s="32">
        <v>22</v>
      </c>
      <c r="B370" s="57" t="s">
        <v>689</v>
      </c>
      <c r="C370" s="57" t="s">
        <v>112</v>
      </c>
      <c r="D370" s="57" t="s">
        <v>213</v>
      </c>
      <c r="E370" s="3">
        <v>85</v>
      </c>
      <c r="F370" s="3">
        <v>90</v>
      </c>
      <c r="G370" s="17">
        <f t="shared" si="37"/>
        <v>88</v>
      </c>
      <c r="H370" s="3">
        <v>90</v>
      </c>
      <c r="I370" s="3">
        <v>85</v>
      </c>
      <c r="J370" s="17">
        <f t="shared" si="38"/>
        <v>88</v>
      </c>
      <c r="K370" s="3">
        <v>85</v>
      </c>
      <c r="L370" s="3">
        <v>90</v>
      </c>
      <c r="M370" s="17">
        <f t="shared" si="39"/>
        <v>88</v>
      </c>
      <c r="N370" s="3">
        <v>90</v>
      </c>
      <c r="O370" s="3">
        <v>85</v>
      </c>
      <c r="P370" s="17">
        <f t="shared" si="40"/>
        <v>88</v>
      </c>
      <c r="Q370" s="18">
        <f t="shared" si="41"/>
        <v>88</v>
      </c>
      <c r="R370" s="17" t="str">
        <f t="shared" si="42"/>
        <v>Tốt</v>
      </c>
    </row>
    <row r="371" spans="1:18" s="41" customFormat="1" ht="15.75" customHeight="1" x14ac:dyDescent="0.2">
      <c r="A371" s="32">
        <v>23</v>
      </c>
      <c r="B371" s="57" t="s">
        <v>690</v>
      </c>
      <c r="C371" s="57" t="s">
        <v>112</v>
      </c>
      <c r="D371" s="57" t="s">
        <v>213</v>
      </c>
      <c r="E371" s="3">
        <v>85</v>
      </c>
      <c r="F371" s="3">
        <v>95</v>
      </c>
      <c r="G371" s="17">
        <f t="shared" si="37"/>
        <v>90</v>
      </c>
      <c r="H371" s="3">
        <v>93</v>
      </c>
      <c r="I371" s="3">
        <v>95</v>
      </c>
      <c r="J371" s="17">
        <f t="shared" si="38"/>
        <v>94</v>
      </c>
      <c r="K371" s="3">
        <v>95</v>
      </c>
      <c r="L371" s="3">
        <v>96</v>
      </c>
      <c r="M371" s="17">
        <f t="shared" si="39"/>
        <v>96</v>
      </c>
      <c r="N371" s="3">
        <v>90</v>
      </c>
      <c r="O371" s="3">
        <v>100</v>
      </c>
      <c r="P371" s="17">
        <f t="shared" si="40"/>
        <v>95</v>
      </c>
      <c r="Q371" s="18">
        <f t="shared" si="41"/>
        <v>94</v>
      </c>
      <c r="R371" s="17" t="str">
        <f t="shared" si="42"/>
        <v>Xuất sắc</v>
      </c>
    </row>
    <row r="372" spans="1:18" s="41" customFormat="1" ht="15.75" customHeight="1" x14ac:dyDescent="0.2">
      <c r="A372" s="32">
        <v>24</v>
      </c>
      <c r="B372" s="57" t="s">
        <v>691</v>
      </c>
      <c r="C372" s="57" t="s">
        <v>692</v>
      </c>
      <c r="D372" s="57" t="s">
        <v>213</v>
      </c>
      <c r="E372" s="3">
        <v>90</v>
      </c>
      <c r="F372" s="3">
        <v>90</v>
      </c>
      <c r="G372" s="17">
        <f t="shared" si="37"/>
        <v>90</v>
      </c>
      <c r="H372" s="3">
        <v>70</v>
      </c>
      <c r="I372" s="3">
        <v>85</v>
      </c>
      <c r="J372" s="17">
        <f t="shared" si="38"/>
        <v>78</v>
      </c>
      <c r="K372" s="3">
        <v>85</v>
      </c>
      <c r="L372" s="3">
        <v>85</v>
      </c>
      <c r="M372" s="17">
        <f t="shared" si="39"/>
        <v>85</v>
      </c>
      <c r="N372" s="3">
        <v>89</v>
      </c>
      <c r="O372" s="3">
        <v>89</v>
      </c>
      <c r="P372" s="17">
        <f t="shared" si="40"/>
        <v>89</v>
      </c>
      <c r="Q372" s="18">
        <f t="shared" si="41"/>
        <v>86</v>
      </c>
      <c r="R372" s="17" t="str">
        <f t="shared" si="42"/>
        <v>Tốt</v>
      </c>
    </row>
    <row r="373" spans="1:18" s="41" customFormat="1" ht="15.75" customHeight="1" x14ac:dyDescent="0.2">
      <c r="A373" s="32">
        <v>25</v>
      </c>
      <c r="B373" s="57" t="s">
        <v>693</v>
      </c>
      <c r="C373" s="57" t="s">
        <v>694</v>
      </c>
      <c r="D373" s="57" t="s">
        <v>695</v>
      </c>
      <c r="E373" s="3">
        <v>84</v>
      </c>
      <c r="F373" s="3">
        <v>92</v>
      </c>
      <c r="G373" s="17">
        <f t="shared" si="37"/>
        <v>88</v>
      </c>
      <c r="H373" s="3">
        <v>90</v>
      </c>
      <c r="I373" s="3">
        <v>90</v>
      </c>
      <c r="J373" s="17">
        <f t="shared" si="38"/>
        <v>90</v>
      </c>
      <c r="K373" s="3">
        <v>90</v>
      </c>
      <c r="L373" s="3">
        <v>89</v>
      </c>
      <c r="M373" s="17">
        <f t="shared" si="39"/>
        <v>90</v>
      </c>
      <c r="N373" s="3">
        <v>95</v>
      </c>
      <c r="O373" s="3">
        <v>97</v>
      </c>
      <c r="P373" s="17">
        <f t="shared" si="40"/>
        <v>96</v>
      </c>
      <c r="Q373" s="18">
        <f t="shared" si="41"/>
        <v>91</v>
      </c>
      <c r="R373" s="17" t="str">
        <f t="shared" si="42"/>
        <v>Xuất sắc</v>
      </c>
    </row>
    <row r="374" spans="1:18" s="41" customFormat="1" ht="15.75" customHeight="1" x14ac:dyDescent="0.2">
      <c r="A374" s="32">
        <v>26</v>
      </c>
      <c r="B374" s="57" t="s">
        <v>696</v>
      </c>
      <c r="C374" s="57" t="s">
        <v>44</v>
      </c>
      <c r="D374" s="57" t="s">
        <v>695</v>
      </c>
      <c r="E374" s="3">
        <v>64</v>
      </c>
      <c r="F374" s="3">
        <v>80</v>
      </c>
      <c r="G374" s="17">
        <f t="shared" si="37"/>
        <v>72</v>
      </c>
      <c r="H374" s="3">
        <v>70</v>
      </c>
      <c r="I374" s="3">
        <v>85</v>
      </c>
      <c r="J374" s="17">
        <f t="shared" si="38"/>
        <v>78</v>
      </c>
      <c r="K374" s="3">
        <v>85</v>
      </c>
      <c r="L374" s="3">
        <v>80</v>
      </c>
      <c r="M374" s="17">
        <f t="shared" si="39"/>
        <v>83</v>
      </c>
      <c r="N374" s="3">
        <v>85</v>
      </c>
      <c r="O374" s="3">
        <v>85</v>
      </c>
      <c r="P374" s="17">
        <f t="shared" si="40"/>
        <v>85</v>
      </c>
      <c r="Q374" s="18">
        <f t="shared" si="41"/>
        <v>80</v>
      </c>
      <c r="R374" s="17" t="str">
        <f t="shared" si="42"/>
        <v>Tốt</v>
      </c>
    </row>
    <row r="375" spans="1:18" s="41" customFormat="1" ht="15.75" customHeight="1" x14ac:dyDescent="0.2">
      <c r="A375" s="32">
        <v>27</v>
      </c>
      <c r="B375" s="57" t="s">
        <v>697</v>
      </c>
      <c r="C375" s="57" t="s">
        <v>79</v>
      </c>
      <c r="D375" s="57" t="s">
        <v>75</v>
      </c>
      <c r="E375" s="3">
        <v>78</v>
      </c>
      <c r="F375" s="3">
        <v>73</v>
      </c>
      <c r="G375" s="17">
        <f t="shared" si="37"/>
        <v>76</v>
      </c>
      <c r="H375" s="3">
        <v>78</v>
      </c>
      <c r="I375" s="3">
        <v>85</v>
      </c>
      <c r="J375" s="17">
        <f t="shared" si="38"/>
        <v>82</v>
      </c>
      <c r="K375" s="3">
        <v>64</v>
      </c>
      <c r="L375" s="3">
        <v>81</v>
      </c>
      <c r="M375" s="17">
        <f t="shared" si="39"/>
        <v>73</v>
      </c>
      <c r="N375" s="3">
        <v>89</v>
      </c>
      <c r="O375" s="3">
        <v>75</v>
      </c>
      <c r="P375" s="17">
        <f t="shared" si="40"/>
        <v>82</v>
      </c>
      <c r="Q375" s="18">
        <f t="shared" si="41"/>
        <v>78</v>
      </c>
      <c r="R375" s="17" t="str">
        <f t="shared" si="42"/>
        <v>Khá</v>
      </c>
    </row>
    <row r="376" spans="1:18" s="41" customFormat="1" ht="15.75" customHeight="1" x14ac:dyDescent="0.2">
      <c r="A376" s="32">
        <v>28</v>
      </c>
      <c r="B376" s="57" t="s">
        <v>698</v>
      </c>
      <c r="C376" s="57" t="s">
        <v>699</v>
      </c>
      <c r="D376" s="57" t="s">
        <v>75</v>
      </c>
      <c r="E376" s="3">
        <v>92</v>
      </c>
      <c r="F376" s="3">
        <v>64</v>
      </c>
      <c r="G376" s="17">
        <f t="shared" si="37"/>
        <v>78</v>
      </c>
      <c r="H376" s="3">
        <v>97</v>
      </c>
      <c r="I376" s="3">
        <v>97</v>
      </c>
      <c r="J376" s="17">
        <f t="shared" si="38"/>
        <v>97</v>
      </c>
      <c r="K376" s="3">
        <v>89</v>
      </c>
      <c r="L376" s="3">
        <v>89</v>
      </c>
      <c r="M376" s="17">
        <f t="shared" si="39"/>
        <v>89</v>
      </c>
      <c r="N376" s="3">
        <v>85</v>
      </c>
      <c r="O376" s="3">
        <v>89</v>
      </c>
      <c r="P376" s="17">
        <f t="shared" si="40"/>
        <v>87</v>
      </c>
      <c r="Q376" s="18">
        <f t="shared" si="41"/>
        <v>88</v>
      </c>
      <c r="R376" s="17" t="str">
        <f t="shared" si="42"/>
        <v>Tốt</v>
      </c>
    </row>
    <row r="377" spans="1:18" s="41" customFormat="1" ht="15.75" customHeight="1" x14ac:dyDescent="0.2">
      <c r="A377" s="32">
        <v>29</v>
      </c>
      <c r="B377" s="57" t="s">
        <v>700</v>
      </c>
      <c r="C377" s="57" t="s">
        <v>699</v>
      </c>
      <c r="D377" s="57" t="s">
        <v>75</v>
      </c>
      <c r="E377" s="3">
        <v>64</v>
      </c>
      <c r="F377" s="3">
        <v>85</v>
      </c>
      <c r="G377" s="17">
        <f t="shared" si="37"/>
        <v>75</v>
      </c>
      <c r="H377" s="3">
        <v>85</v>
      </c>
      <c r="I377" s="3">
        <v>95</v>
      </c>
      <c r="J377" s="17">
        <f t="shared" si="38"/>
        <v>90</v>
      </c>
      <c r="K377" s="3">
        <v>89</v>
      </c>
      <c r="L377" s="3">
        <v>89</v>
      </c>
      <c r="M377" s="17">
        <f t="shared" si="39"/>
        <v>89</v>
      </c>
      <c r="N377" s="3">
        <v>85</v>
      </c>
      <c r="O377" s="3">
        <v>89</v>
      </c>
      <c r="P377" s="17">
        <f t="shared" si="40"/>
        <v>87</v>
      </c>
      <c r="Q377" s="18">
        <f t="shared" si="41"/>
        <v>85</v>
      </c>
      <c r="R377" s="17" t="str">
        <f t="shared" si="42"/>
        <v>Tốt</v>
      </c>
    </row>
    <row r="378" spans="1:18" s="41" customFormat="1" ht="15.75" customHeight="1" x14ac:dyDescent="0.2">
      <c r="A378" s="32">
        <v>30</v>
      </c>
      <c r="B378" s="57" t="s">
        <v>701</v>
      </c>
      <c r="C378" s="57" t="s">
        <v>699</v>
      </c>
      <c r="D378" s="57" t="s">
        <v>75</v>
      </c>
      <c r="E378" s="3">
        <v>75</v>
      </c>
      <c r="F378" s="3">
        <v>85</v>
      </c>
      <c r="G378" s="17">
        <f t="shared" si="37"/>
        <v>80</v>
      </c>
      <c r="H378" s="3">
        <v>80</v>
      </c>
      <c r="I378" s="3">
        <v>85</v>
      </c>
      <c r="J378" s="17">
        <f t="shared" si="38"/>
        <v>83</v>
      </c>
      <c r="K378" s="3">
        <v>85</v>
      </c>
      <c r="L378" s="3">
        <v>88</v>
      </c>
      <c r="M378" s="17">
        <f t="shared" si="39"/>
        <v>87</v>
      </c>
      <c r="N378" s="3">
        <v>89</v>
      </c>
      <c r="O378" s="3">
        <v>89</v>
      </c>
      <c r="P378" s="17">
        <f t="shared" si="40"/>
        <v>89</v>
      </c>
      <c r="Q378" s="18">
        <f t="shared" si="41"/>
        <v>85</v>
      </c>
      <c r="R378" s="17" t="str">
        <f t="shared" si="42"/>
        <v>Tốt</v>
      </c>
    </row>
    <row r="379" spans="1:18" s="41" customFormat="1" ht="15.75" customHeight="1" x14ac:dyDescent="0.2">
      <c r="A379" s="32">
        <v>31</v>
      </c>
      <c r="B379" s="57" t="s">
        <v>702</v>
      </c>
      <c r="C379" s="57" t="s">
        <v>699</v>
      </c>
      <c r="D379" s="57" t="s">
        <v>75</v>
      </c>
      <c r="E379" s="3">
        <v>94</v>
      </c>
      <c r="F379" s="3">
        <v>95</v>
      </c>
      <c r="G379" s="17">
        <f t="shared" si="37"/>
        <v>95</v>
      </c>
      <c r="H379" s="3">
        <v>85</v>
      </c>
      <c r="I379" s="3">
        <v>90</v>
      </c>
      <c r="J379" s="17">
        <f t="shared" si="38"/>
        <v>88</v>
      </c>
      <c r="K379" s="3">
        <v>88</v>
      </c>
      <c r="L379" s="3">
        <v>97</v>
      </c>
      <c r="M379" s="17">
        <f t="shared" si="39"/>
        <v>93</v>
      </c>
      <c r="N379" s="3">
        <v>89</v>
      </c>
      <c r="O379" s="3">
        <v>93</v>
      </c>
      <c r="P379" s="17">
        <f t="shared" si="40"/>
        <v>91</v>
      </c>
      <c r="Q379" s="18">
        <f t="shared" si="41"/>
        <v>92</v>
      </c>
      <c r="R379" s="17" t="str">
        <f t="shared" si="42"/>
        <v>Xuất sắc</v>
      </c>
    </row>
    <row r="380" spans="1:18" s="41" customFormat="1" ht="15.75" customHeight="1" x14ac:dyDescent="0.2">
      <c r="A380" s="32">
        <v>32</v>
      </c>
      <c r="B380" s="57" t="s">
        <v>703</v>
      </c>
      <c r="C380" s="57" t="s">
        <v>699</v>
      </c>
      <c r="D380" s="57" t="s">
        <v>75</v>
      </c>
      <c r="E380" s="3">
        <v>80</v>
      </c>
      <c r="F380" s="3">
        <v>85</v>
      </c>
      <c r="G380" s="17">
        <f t="shared" si="37"/>
        <v>83</v>
      </c>
      <c r="H380" s="3">
        <v>85</v>
      </c>
      <c r="I380" s="3">
        <v>90</v>
      </c>
      <c r="J380" s="17">
        <f t="shared" si="38"/>
        <v>88</v>
      </c>
      <c r="K380" s="3">
        <v>90</v>
      </c>
      <c r="L380" s="3">
        <v>89</v>
      </c>
      <c r="M380" s="17">
        <f t="shared" si="39"/>
        <v>90</v>
      </c>
      <c r="N380" s="3">
        <v>89</v>
      </c>
      <c r="O380" s="3">
        <v>90</v>
      </c>
      <c r="P380" s="17">
        <f t="shared" si="40"/>
        <v>90</v>
      </c>
      <c r="Q380" s="18">
        <f t="shared" si="41"/>
        <v>88</v>
      </c>
      <c r="R380" s="17" t="str">
        <f t="shared" si="42"/>
        <v>Tốt</v>
      </c>
    </row>
    <row r="381" spans="1:18" s="41" customFormat="1" ht="15.75" customHeight="1" x14ac:dyDescent="0.2">
      <c r="A381" s="32">
        <v>33</v>
      </c>
      <c r="B381" s="57" t="s">
        <v>704</v>
      </c>
      <c r="C381" s="57" t="s">
        <v>705</v>
      </c>
      <c r="D381" s="57" t="s">
        <v>224</v>
      </c>
      <c r="E381" s="3">
        <v>91</v>
      </c>
      <c r="F381" s="3">
        <v>89</v>
      </c>
      <c r="G381" s="17">
        <f t="shared" si="37"/>
        <v>90</v>
      </c>
      <c r="H381" s="3">
        <v>77</v>
      </c>
      <c r="I381" s="3">
        <v>80</v>
      </c>
      <c r="J381" s="17">
        <f t="shared" si="38"/>
        <v>79</v>
      </c>
      <c r="K381" s="3">
        <v>91</v>
      </c>
      <c r="L381" s="3">
        <v>91</v>
      </c>
      <c r="M381" s="17">
        <f t="shared" si="39"/>
        <v>91</v>
      </c>
      <c r="N381" s="3">
        <v>88</v>
      </c>
      <c r="O381" s="3">
        <v>89</v>
      </c>
      <c r="P381" s="17">
        <f t="shared" si="40"/>
        <v>89</v>
      </c>
      <c r="Q381" s="18">
        <f t="shared" si="41"/>
        <v>87</v>
      </c>
      <c r="R381" s="17" t="str">
        <f t="shared" si="42"/>
        <v>Tốt</v>
      </c>
    </row>
    <row r="382" spans="1:18" s="41" customFormat="1" ht="15.75" customHeight="1" x14ac:dyDescent="0.2">
      <c r="A382" s="32">
        <v>34</v>
      </c>
      <c r="B382" s="57" t="s">
        <v>706</v>
      </c>
      <c r="C382" s="57" t="s">
        <v>707</v>
      </c>
      <c r="D382" s="57" t="s">
        <v>224</v>
      </c>
      <c r="E382" s="3">
        <v>75</v>
      </c>
      <c r="F382" s="3">
        <v>85</v>
      </c>
      <c r="G382" s="17">
        <f t="shared" si="37"/>
        <v>80</v>
      </c>
      <c r="H382" s="3">
        <v>70</v>
      </c>
      <c r="I382" s="3">
        <v>80</v>
      </c>
      <c r="J382" s="17">
        <f t="shared" si="38"/>
        <v>75</v>
      </c>
      <c r="K382" s="3">
        <v>82</v>
      </c>
      <c r="L382" s="3">
        <v>80</v>
      </c>
      <c r="M382" s="17">
        <f t="shared" si="39"/>
        <v>81</v>
      </c>
      <c r="N382" s="3">
        <v>85</v>
      </c>
      <c r="O382" s="3">
        <v>75</v>
      </c>
      <c r="P382" s="17">
        <f t="shared" si="40"/>
        <v>80</v>
      </c>
      <c r="Q382" s="18">
        <f t="shared" si="41"/>
        <v>79</v>
      </c>
      <c r="R382" s="17" t="str">
        <f t="shared" si="42"/>
        <v>Khá</v>
      </c>
    </row>
    <row r="383" spans="1:18" s="41" customFormat="1" ht="15.75" customHeight="1" x14ac:dyDescent="0.2">
      <c r="A383" s="32">
        <v>35</v>
      </c>
      <c r="B383" s="57" t="s">
        <v>708</v>
      </c>
      <c r="C383" s="57" t="s">
        <v>709</v>
      </c>
      <c r="D383" s="57" t="s">
        <v>227</v>
      </c>
      <c r="E383" s="3">
        <v>86</v>
      </c>
      <c r="F383" s="3">
        <v>82</v>
      </c>
      <c r="G383" s="17">
        <f t="shared" si="37"/>
        <v>84</v>
      </c>
      <c r="H383" s="3">
        <v>80</v>
      </c>
      <c r="I383" s="3">
        <v>90</v>
      </c>
      <c r="J383" s="17">
        <f t="shared" si="38"/>
        <v>85</v>
      </c>
      <c r="K383" s="3">
        <v>85</v>
      </c>
      <c r="L383" s="3">
        <v>88</v>
      </c>
      <c r="M383" s="17">
        <f t="shared" si="39"/>
        <v>87</v>
      </c>
      <c r="N383" s="3">
        <v>89</v>
      </c>
      <c r="O383" s="3">
        <v>89</v>
      </c>
      <c r="P383" s="17">
        <f t="shared" si="40"/>
        <v>89</v>
      </c>
      <c r="Q383" s="18">
        <f t="shared" si="41"/>
        <v>86</v>
      </c>
      <c r="R383" s="17" t="str">
        <f t="shared" si="42"/>
        <v>Tốt</v>
      </c>
    </row>
    <row r="384" spans="1:18" s="41" customFormat="1" ht="15.75" customHeight="1" x14ac:dyDescent="0.2">
      <c r="A384" s="32">
        <v>36</v>
      </c>
      <c r="B384" s="57" t="s">
        <v>710</v>
      </c>
      <c r="C384" s="57" t="s">
        <v>523</v>
      </c>
      <c r="D384" s="57" t="s">
        <v>711</v>
      </c>
      <c r="E384" s="3">
        <v>64</v>
      </c>
      <c r="F384" s="3">
        <v>80</v>
      </c>
      <c r="G384" s="17">
        <f t="shared" si="37"/>
        <v>72</v>
      </c>
      <c r="H384" s="3">
        <v>70</v>
      </c>
      <c r="I384" s="3">
        <v>85</v>
      </c>
      <c r="J384" s="17">
        <f t="shared" si="38"/>
        <v>78</v>
      </c>
      <c r="K384" s="3">
        <v>85</v>
      </c>
      <c r="L384" s="3">
        <v>85</v>
      </c>
      <c r="M384" s="17">
        <f t="shared" si="39"/>
        <v>85</v>
      </c>
      <c r="N384" s="3">
        <v>89</v>
      </c>
      <c r="O384" s="3">
        <v>85</v>
      </c>
      <c r="P384" s="17">
        <f t="shared" si="40"/>
        <v>87</v>
      </c>
      <c r="Q384" s="18">
        <f t="shared" si="41"/>
        <v>81</v>
      </c>
      <c r="R384" s="17" t="str">
        <f t="shared" si="42"/>
        <v>Tốt</v>
      </c>
    </row>
    <row r="385" spans="1:18" s="41" customFormat="1" ht="15.75" customHeight="1" x14ac:dyDescent="0.2">
      <c r="A385" s="32">
        <v>37</v>
      </c>
      <c r="B385" s="57" t="s">
        <v>712</v>
      </c>
      <c r="C385" s="57" t="s">
        <v>59</v>
      </c>
      <c r="D385" s="57" t="s">
        <v>711</v>
      </c>
      <c r="E385" s="3">
        <v>85</v>
      </c>
      <c r="F385" s="3">
        <v>80</v>
      </c>
      <c r="G385" s="17">
        <f t="shared" si="37"/>
        <v>83</v>
      </c>
      <c r="H385" s="3">
        <v>70</v>
      </c>
      <c r="I385" s="3">
        <v>85</v>
      </c>
      <c r="J385" s="17">
        <f t="shared" si="38"/>
        <v>78</v>
      </c>
      <c r="K385" s="3">
        <v>85</v>
      </c>
      <c r="L385" s="3">
        <v>81</v>
      </c>
      <c r="M385" s="17">
        <f t="shared" si="39"/>
        <v>83</v>
      </c>
      <c r="N385" s="3">
        <v>90</v>
      </c>
      <c r="O385" s="3">
        <v>85</v>
      </c>
      <c r="P385" s="17">
        <f t="shared" si="40"/>
        <v>88</v>
      </c>
      <c r="Q385" s="18">
        <f t="shared" si="41"/>
        <v>83</v>
      </c>
      <c r="R385" s="17" t="str">
        <f t="shared" si="42"/>
        <v>Tốt</v>
      </c>
    </row>
    <row r="386" spans="1:18" s="41" customFormat="1" ht="15.75" customHeight="1" x14ac:dyDescent="0.2">
      <c r="A386" s="32">
        <v>38</v>
      </c>
      <c r="B386" s="57" t="s">
        <v>713</v>
      </c>
      <c r="C386" s="57" t="s">
        <v>714</v>
      </c>
      <c r="D386" s="57" t="s">
        <v>715</v>
      </c>
      <c r="E386" s="3">
        <v>68</v>
      </c>
      <c r="F386" s="3">
        <v>80</v>
      </c>
      <c r="G386" s="17">
        <f t="shared" si="37"/>
        <v>74</v>
      </c>
      <c r="H386" s="3">
        <v>95</v>
      </c>
      <c r="I386" s="3">
        <v>97</v>
      </c>
      <c r="J386" s="17">
        <f t="shared" si="38"/>
        <v>96</v>
      </c>
      <c r="K386" s="3">
        <v>98</v>
      </c>
      <c r="L386" s="3">
        <v>97</v>
      </c>
      <c r="M386" s="17">
        <f t="shared" si="39"/>
        <v>98</v>
      </c>
      <c r="N386" s="3">
        <v>98</v>
      </c>
      <c r="O386" s="3">
        <v>100</v>
      </c>
      <c r="P386" s="17">
        <f t="shared" si="40"/>
        <v>99</v>
      </c>
      <c r="Q386" s="18">
        <f t="shared" si="41"/>
        <v>92</v>
      </c>
      <c r="R386" s="17" t="str">
        <f t="shared" si="42"/>
        <v>Xuất sắc</v>
      </c>
    </row>
    <row r="387" spans="1:18" s="41" customFormat="1" ht="15.75" customHeight="1" x14ac:dyDescent="0.2">
      <c r="A387" s="32">
        <v>39</v>
      </c>
      <c r="B387" s="57" t="s">
        <v>716</v>
      </c>
      <c r="C387" s="57" t="s">
        <v>717</v>
      </c>
      <c r="D387" s="57" t="s">
        <v>232</v>
      </c>
      <c r="E387" s="3">
        <v>90</v>
      </c>
      <c r="F387" s="3">
        <v>80</v>
      </c>
      <c r="G387" s="17">
        <f t="shared" si="37"/>
        <v>85</v>
      </c>
      <c r="H387" s="3">
        <v>70</v>
      </c>
      <c r="I387" s="3">
        <v>85</v>
      </c>
      <c r="J387" s="17">
        <f t="shared" si="38"/>
        <v>78</v>
      </c>
      <c r="K387" s="3">
        <v>86</v>
      </c>
      <c r="L387" s="3">
        <v>86</v>
      </c>
      <c r="M387" s="17">
        <f t="shared" si="39"/>
        <v>86</v>
      </c>
      <c r="N387" s="3">
        <v>89</v>
      </c>
      <c r="O387" s="3">
        <v>89</v>
      </c>
      <c r="P387" s="17">
        <f t="shared" si="40"/>
        <v>89</v>
      </c>
      <c r="Q387" s="18">
        <f t="shared" si="41"/>
        <v>85</v>
      </c>
      <c r="R387" s="17" t="str">
        <f t="shared" si="42"/>
        <v>Tốt</v>
      </c>
    </row>
    <row r="388" spans="1:18" s="41" customFormat="1" ht="15.75" customHeight="1" x14ac:dyDescent="0.2">
      <c r="A388" s="32">
        <v>40</v>
      </c>
      <c r="B388" s="57" t="s">
        <v>718</v>
      </c>
      <c r="C388" s="57" t="s">
        <v>59</v>
      </c>
      <c r="D388" s="57" t="s">
        <v>232</v>
      </c>
      <c r="E388" s="3">
        <v>65</v>
      </c>
      <c r="F388" s="3">
        <v>85</v>
      </c>
      <c r="G388" s="17">
        <f t="shared" si="37"/>
        <v>75</v>
      </c>
      <c r="H388" s="3">
        <v>70</v>
      </c>
      <c r="I388" s="3">
        <v>85</v>
      </c>
      <c r="J388" s="17">
        <f t="shared" si="38"/>
        <v>78</v>
      </c>
      <c r="K388" s="3">
        <v>82</v>
      </c>
      <c r="L388" s="3">
        <v>85</v>
      </c>
      <c r="M388" s="17">
        <f t="shared" si="39"/>
        <v>84</v>
      </c>
      <c r="N388" s="3">
        <v>84</v>
      </c>
      <c r="O388" s="3">
        <v>89</v>
      </c>
      <c r="P388" s="17">
        <f t="shared" si="40"/>
        <v>87</v>
      </c>
      <c r="Q388" s="18">
        <f t="shared" si="41"/>
        <v>81</v>
      </c>
      <c r="R388" s="17" t="str">
        <f t="shared" si="42"/>
        <v>Tốt</v>
      </c>
    </row>
    <row r="389" spans="1:18" s="41" customFormat="1" ht="15.75" customHeight="1" x14ac:dyDescent="0.2">
      <c r="A389" s="32">
        <v>41</v>
      </c>
      <c r="B389" s="57" t="s">
        <v>719</v>
      </c>
      <c r="C389" s="57" t="s">
        <v>354</v>
      </c>
      <c r="D389" s="57" t="s">
        <v>237</v>
      </c>
      <c r="E389" s="3">
        <v>85</v>
      </c>
      <c r="F389" s="3">
        <v>95</v>
      </c>
      <c r="G389" s="17">
        <f t="shared" si="37"/>
        <v>90</v>
      </c>
      <c r="H389" s="3">
        <v>80</v>
      </c>
      <c r="I389" s="3">
        <v>95</v>
      </c>
      <c r="J389" s="17">
        <f t="shared" si="38"/>
        <v>88</v>
      </c>
      <c r="K389" s="3">
        <v>89</v>
      </c>
      <c r="L389" s="3">
        <v>96</v>
      </c>
      <c r="M389" s="17">
        <f t="shared" si="39"/>
        <v>93</v>
      </c>
      <c r="N389" s="3">
        <v>98</v>
      </c>
      <c r="O389" s="3">
        <v>95</v>
      </c>
      <c r="P389" s="17">
        <f t="shared" si="40"/>
        <v>97</v>
      </c>
      <c r="Q389" s="18">
        <f t="shared" si="41"/>
        <v>92</v>
      </c>
      <c r="R389" s="17" t="str">
        <f t="shared" si="42"/>
        <v>Xuất sắc</v>
      </c>
    </row>
    <row r="390" spans="1:18" s="41" customFormat="1" ht="15.75" customHeight="1" x14ac:dyDescent="0.2">
      <c r="A390" s="32">
        <v>42</v>
      </c>
      <c r="B390" s="49" t="s">
        <v>720</v>
      </c>
      <c r="C390" s="49" t="s">
        <v>721</v>
      </c>
      <c r="D390" s="49" t="s">
        <v>237</v>
      </c>
      <c r="E390" s="3">
        <v>88</v>
      </c>
      <c r="F390" s="3">
        <v>85</v>
      </c>
      <c r="G390" s="17">
        <f t="shared" si="37"/>
        <v>87</v>
      </c>
      <c r="H390" s="3">
        <v>75</v>
      </c>
      <c r="I390" s="3">
        <v>90</v>
      </c>
      <c r="J390" s="17">
        <f t="shared" si="38"/>
        <v>83</v>
      </c>
      <c r="K390" s="3">
        <v>86</v>
      </c>
      <c r="L390" s="3">
        <v>89</v>
      </c>
      <c r="M390" s="17">
        <f t="shared" si="39"/>
        <v>88</v>
      </c>
      <c r="N390" s="3">
        <v>86</v>
      </c>
      <c r="O390" s="3">
        <v>89</v>
      </c>
      <c r="P390" s="17">
        <f t="shared" si="40"/>
        <v>88</v>
      </c>
      <c r="Q390" s="18">
        <f t="shared" si="41"/>
        <v>87</v>
      </c>
      <c r="R390" s="17" t="str">
        <f t="shared" si="42"/>
        <v>Tốt</v>
      </c>
    </row>
    <row r="391" spans="1:18" s="41" customFormat="1" ht="15.75" customHeight="1" x14ac:dyDescent="0.2">
      <c r="A391" s="32">
        <v>43</v>
      </c>
      <c r="B391" s="49" t="s">
        <v>722</v>
      </c>
      <c r="C391" s="49" t="s">
        <v>44</v>
      </c>
      <c r="D391" s="49" t="s">
        <v>108</v>
      </c>
      <c r="E391" s="3">
        <v>69</v>
      </c>
      <c r="F391" s="3">
        <v>77</v>
      </c>
      <c r="G391" s="17">
        <f t="shared" si="37"/>
        <v>73</v>
      </c>
      <c r="H391" s="3">
        <v>64</v>
      </c>
      <c r="I391" s="3">
        <v>80</v>
      </c>
      <c r="J391" s="17">
        <f t="shared" si="38"/>
        <v>72</v>
      </c>
      <c r="K391" s="3">
        <v>64</v>
      </c>
      <c r="L391" s="3">
        <v>81</v>
      </c>
      <c r="M391" s="17">
        <f t="shared" si="39"/>
        <v>73</v>
      </c>
      <c r="N391" s="3">
        <v>86</v>
      </c>
      <c r="O391" s="3">
        <v>86</v>
      </c>
      <c r="P391" s="17">
        <f t="shared" si="40"/>
        <v>86</v>
      </c>
      <c r="Q391" s="18">
        <f t="shared" si="41"/>
        <v>76</v>
      </c>
      <c r="R391" s="17" t="str">
        <f t="shared" si="42"/>
        <v>Khá</v>
      </c>
    </row>
    <row r="392" spans="1:18" s="41" customFormat="1" ht="15.75" customHeight="1" x14ac:dyDescent="0.2">
      <c r="A392" s="32">
        <v>44</v>
      </c>
      <c r="B392" s="49" t="s">
        <v>723</v>
      </c>
      <c r="C392" s="49" t="s">
        <v>724</v>
      </c>
      <c r="D392" s="49" t="s">
        <v>108</v>
      </c>
      <c r="E392" s="3">
        <v>86</v>
      </c>
      <c r="F392" s="3">
        <v>86</v>
      </c>
      <c r="G392" s="17">
        <f t="shared" si="37"/>
        <v>86</v>
      </c>
      <c r="H392" s="3">
        <v>78</v>
      </c>
      <c r="I392" s="3">
        <v>80</v>
      </c>
      <c r="J392" s="17">
        <f t="shared" si="38"/>
        <v>79</v>
      </c>
      <c r="K392" s="3">
        <v>89</v>
      </c>
      <c r="L392" s="3">
        <v>82</v>
      </c>
      <c r="M392" s="17">
        <f t="shared" si="39"/>
        <v>86</v>
      </c>
      <c r="N392" s="3">
        <v>82</v>
      </c>
      <c r="O392" s="3">
        <v>85</v>
      </c>
      <c r="P392" s="17">
        <f t="shared" si="40"/>
        <v>84</v>
      </c>
      <c r="Q392" s="18">
        <f t="shared" si="41"/>
        <v>84</v>
      </c>
      <c r="R392" s="17" t="str">
        <f t="shared" si="42"/>
        <v>Tốt</v>
      </c>
    </row>
    <row r="393" spans="1:18" s="41" customFormat="1" ht="15.75" customHeight="1" x14ac:dyDescent="0.2">
      <c r="A393" s="32">
        <v>45</v>
      </c>
      <c r="B393" s="49" t="s">
        <v>725</v>
      </c>
      <c r="C393" s="49" t="s">
        <v>726</v>
      </c>
      <c r="D393" s="49" t="s">
        <v>108</v>
      </c>
      <c r="E393" s="3">
        <v>80</v>
      </c>
      <c r="F393" s="3">
        <v>80</v>
      </c>
      <c r="G393" s="17">
        <f t="shared" si="37"/>
        <v>80</v>
      </c>
      <c r="H393" s="3">
        <v>78</v>
      </c>
      <c r="I393" s="3">
        <v>90</v>
      </c>
      <c r="J393" s="17">
        <f t="shared" si="38"/>
        <v>84</v>
      </c>
      <c r="K393" s="3">
        <v>89</v>
      </c>
      <c r="L393" s="3">
        <v>90</v>
      </c>
      <c r="M393" s="17">
        <f t="shared" si="39"/>
        <v>90</v>
      </c>
      <c r="N393" s="3">
        <v>80</v>
      </c>
      <c r="O393" s="3">
        <v>85</v>
      </c>
      <c r="P393" s="17">
        <f t="shared" si="40"/>
        <v>83</v>
      </c>
      <c r="Q393" s="18">
        <f t="shared" si="41"/>
        <v>84</v>
      </c>
      <c r="R393" s="17" t="str">
        <f t="shared" si="42"/>
        <v>Tốt</v>
      </c>
    </row>
    <row r="394" spans="1:18" s="41" customFormat="1" ht="15.75" customHeight="1" x14ac:dyDescent="0.2">
      <c r="A394" s="32">
        <v>46</v>
      </c>
      <c r="B394" s="49" t="s">
        <v>727</v>
      </c>
      <c r="C394" s="49" t="s">
        <v>669</v>
      </c>
      <c r="D394" s="49" t="s">
        <v>108</v>
      </c>
      <c r="E394" s="3">
        <v>86</v>
      </c>
      <c r="F394" s="3">
        <v>83</v>
      </c>
      <c r="G394" s="17">
        <f t="shared" si="37"/>
        <v>85</v>
      </c>
      <c r="H394" s="3">
        <v>79</v>
      </c>
      <c r="I394" s="3">
        <v>90</v>
      </c>
      <c r="J394" s="17">
        <f t="shared" si="38"/>
        <v>85</v>
      </c>
      <c r="K394" s="3">
        <v>88</v>
      </c>
      <c r="L394" s="3">
        <v>96</v>
      </c>
      <c r="M394" s="17">
        <f t="shared" si="39"/>
        <v>92</v>
      </c>
      <c r="N394" s="3">
        <v>89</v>
      </c>
      <c r="O394" s="3">
        <v>89</v>
      </c>
      <c r="P394" s="17">
        <f t="shared" si="40"/>
        <v>89</v>
      </c>
      <c r="Q394" s="18">
        <f t="shared" si="41"/>
        <v>88</v>
      </c>
      <c r="R394" s="17" t="str">
        <f t="shared" si="42"/>
        <v>Tốt</v>
      </c>
    </row>
    <row r="395" spans="1:18" s="41" customFormat="1" ht="15.75" customHeight="1" x14ac:dyDescent="0.2">
      <c r="A395" s="32">
        <v>47</v>
      </c>
      <c r="B395" s="49" t="s">
        <v>728</v>
      </c>
      <c r="C395" s="49" t="s">
        <v>59</v>
      </c>
      <c r="D395" s="49" t="s">
        <v>729</v>
      </c>
      <c r="E395" s="3">
        <v>83</v>
      </c>
      <c r="F395" s="3">
        <v>85</v>
      </c>
      <c r="G395" s="17">
        <f t="shared" si="37"/>
        <v>84</v>
      </c>
      <c r="H395" s="3">
        <v>70</v>
      </c>
      <c r="I395" s="3">
        <v>90</v>
      </c>
      <c r="J395" s="17">
        <f t="shared" si="38"/>
        <v>80</v>
      </c>
      <c r="K395" s="3">
        <v>88</v>
      </c>
      <c r="L395" s="3">
        <v>87</v>
      </c>
      <c r="M395" s="17">
        <f t="shared" si="39"/>
        <v>88</v>
      </c>
      <c r="N395" s="3">
        <v>86</v>
      </c>
      <c r="O395" s="3">
        <v>89</v>
      </c>
      <c r="P395" s="17">
        <f t="shared" si="40"/>
        <v>88</v>
      </c>
      <c r="Q395" s="18">
        <f t="shared" si="41"/>
        <v>85</v>
      </c>
      <c r="R395" s="17" t="str">
        <f t="shared" si="42"/>
        <v>Tốt</v>
      </c>
    </row>
    <row r="396" spans="1:18" s="41" customFormat="1" ht="15.75" customHeight="1" x14ac:dyDescent="0.2">
      <c r="A396" s="32">
        <v>48</v>
      </c>
      <c r="B396" s="49" t="s">
        <v>730</v>
      </c>
      <c r="C396" s="49" t="s">
        <v>731</v>
      </c>
      <c r="D396" s="49" t="s">
        <v>113</v>
      </c>
      <c r="E396" s="3">
        <v>75</v>
      </c>
      <c r="F396" s="3">
        <v>80</v>
      </c>
      <c r="G396" s="17">
        <f t="shared" si="37"/>
        <v>78</v>
      </c>
      <c r="H396" s="3">
        <v>80</v>
      </c>
      <c r="I396" s="3">
        <v>90</v>
      </c>
      <c r="J396" s="17">
        <f t="shared" si="38"/>
        <v>85</v>
      </c>
      <c r="K396" s="3">
        <v>89</v>
      </c>
      <c r="L396" s="3">
        <v>93</v>
      </c>
      <c r="M396" s="17">
        <f t="shared" si="39"/>
        <v>91</v>
      </c>
      <c r="N396" s="3">
        <v>80</v>
      </c>
      <c r="O396" s="3">
        <v>89</v>
      </c>
      <c r="P396" s="17">
        <f t="shared" si="40"/>
        <v>85</v>
      </c>
      <c r="Q396" s="18">
        <f t="shared" si="41"/>
        <v>85</v>
      </c>
      <c r="R396" s="17" t="str">
        <f t="shared" si="42"/>
        <v>Tốt</v>
      </c>
    </row>
    <row r="397" spans="1:18" s="41" customFormat="1" ht="15.75" customHeight="1" x14ac:dyDescent="0.2">
      <c r="A397" s="32">
        <v>49</v>
      </c>
      <c r="B397" s="49" t="s">
        <v>732</v>
      </c>
      <c r="C397" s="49" t="s">
        <v>170</v>
      </c>
      <c r="D397" s="49" t="s">
        <v>113</v>
      </c>
      <c r="E397" s="3">
        <v>68</v>
      </c>
      <c r="F397" s="3">
        <v>72</v>
      </c>
      <c r="G397" s="17">
        <f t="shared" si="37"/>
        <v>70</v>
      </c>
      <c r="H397" s="3">
        <v>80</v>
      </c>
      <c r="I397" s="3">
        <v>80</v>
      </c>
      <c r="J397" s="17">
        <f t="shared" si="38"/>
        <v>80</v>
      </c>
      <c r="K397" s="3">
        <v>80</v>
      </c>
      <c r="L397" s="3">
        <v>82</v>
      </c>
      <c r="M397" s="17">
        <f t="shared" si="39"/>
        <v>81</v>
      </c>
      <c r="N397" s="3">
        <v>89</v>
      </c>
      <c r="O397" s="3">
        <v>89</v>
      </c>
      <c r="P397" s="17">
        <f t="shared" si="40"/>
        <v>89</v>
      </c>
      <c r="Q397" s="18">
        <f t="shared" si="41"/>
        <v>80</v>
      </c>
      <c r="R397" s="17" t="str">
        <f t="shared" si="42"/>
        <v>Tốt</v>
      </c>
    </row>
    <row r="398" spans="1:18" s="41" customFormat="1" ht="15.75" customHeight="1" x14ac:dyDescent="0.2">
      <c r="A398" s="32">
        <v>50</v>
      </c>
      <c r="B398" s="49" t="s">
        <v>733</v>
      </c>
      <c r="C398" s="49" t="s">
        <v>734</v>
      </c>
      <c r="D398" s="49" t="s">
        <v>126</v>
      </c>
      <c r="E398" s="3">
        <v>84</v>
      </c>
      <c r="F398" s="3">
        <v>88</v>
      </c>
      <c r="G398" s="17">
        <f t="shared" si="37"/>
        <v>86</v>
      </c>
      <c r="H398" s="3">
        <v>80</v>
      </c>
      <c r="I398" s="3">
        <v>80</v>
      </c>
      <c r="J398" s="17">
        <f t="shared" si="38"/>
        <v>80</v>
      </c>
      <c r="K398" s="3">
        <v>80</v>
      </c>
      <c r="L398" s="3">
        <v>82</v>
      </c>
      <c r="M398" s="17">
        <f t="shared" si="39"/>
        <v>81</v>
      </c>
      <c r="N398" s="3">
        <v>89</v>
      </c>
      <c r="O398" s="3">
        <v>85</v>
      </c>
      <c r="P398" s="17">
        <f t="shared" si="40"/>
        <v>87</v>
      </c>
      <c r="Q398" s="18">
        <f t="shared" si="41"/>
        <v>84</v>
      </c>
      <c r="R398" s="17" t="str">
        <f t="shared" si="42"/>
        <v>Tốt</v>
      </c>
    </row>
    <row r="399" spans="1:18" s="41" customFormat="1" ht="15.75" customHeight="1" x14ac:dyDescent="0.2">
      <c r="A399" s="32">
        <v>51</v>
      </c>
      <c r="B399" s="49" t="s">
        <v>735</v>
      </c>
      <c r="C399" s="49" t="s">
        <v>736</v>
      </c>
      <c r="D399" s="49" t="s">
        <v>126</v>
      </c>
      <c r="E399" s="3">
        <v>75</v>
      </c>
      <c r="F399" s="3">
        <v>80</v>
      </c>
      <c r="G399" s="17">
        <f t="shared" si="37"/>
        <v>78</v>
      </c>
      <c r="H399" s="3">
        <v>78</v>
      </c>
      <c r="I399" s="3">
        <v>80</v>
      </c>
      <c r="J399" s="17">
        <f t="shared" si="38"/>
        <v>79</v>
      </c>
      <c r="K399" s="3">
        <v>80</v>
      </c>
      <c r="L399" s="3">
        <v>83</v>
      </c>
      <c r="M399" s="17">
        <f t="shared" si="39"/>
        <v>82</v>
      </c>
      <c r="N399" s="3">
        <v>88</v>
      </c>
      <c r="O399" s="3">
        <v>85</v>
      </c>
      <c r="P399" s="17">
        <f t="shared" si="40"/>
        <v>87</v>
      </c>
      <c r="Q399" s="18">
        <f t="shared" si="41"/>
        <v>82</v>
      </c>
      <c r="R399" s="17" t="str">
        <f t="shared" si="42"/>
        <v>Tốt</v>
      </c>
    </row>
    <row r="400" spans="1:18" s="41" customFormat="1" ht="15.75" customHeight="1" x14ac:dyDescent="0.2">
      <c r="A400" s="32">
        <v>52</v>
      </c>
      <c r="B400" s="49" t="s">
        <v>737</v>
      </c>
      <c r="C400" s="49" t="s">
        <v>738</v>
      </c>
      <c r="D400" s="49" t="s">
        <v>126</v>
      </c>
      <c r="E400" s="3">
        <v>89</v>
      </c>
      <c r="F400" s="3">
        <v>81</v>
      </c>
      <c r="G400" s="17">
        <f t="shared" si="37"/>
        <v>85</v>
      </c>
      <c r="H400" s="3">
        <v>64</v>
      </c>
      <c r="I400" s="3">
        <v>80</v>
      </c>
      <c r="J400" s="17">
        <f t="shared" si="38"/>
        <v>72</v>
      </c>
      <c r="K400" s="3">
        <v>89</v>
      </c>
      <c r="L400" s="3">
        <v>89</v>
      </c>
      <c r="M400" s="17">
        <f t="shared" si="39"/>
        <v>89</v>
      </c>
      <c r="N400" s="3">
        <v>88</v>
      </c>
      <c r="O400" s="3">
        <v>89</v>
      </c>
      <c r="P400" s="17">
        <f t="shared" si="40"/>
        <v>89</v>
      </c>
      <c r="Q400" s="18">
        <f t="shared" si="41"/>
        <v>84</v>
      </c>
      <c r="R400" s="17" t="str">
        <f t="shared" si="42"/>
        <v>Tốt</v>
      </c>
    </row>
    <row r="401" spans="1:18" s="41" customFormat="1" ht="15.75" customHeight="1" x14ac:dyDescent="0.2">
      <c r="A401" s="32">
        <v>53</v>
      </c>
      <c r="B401" s="49" t="s">
        <v>739</v>
      </c>
      <c r="C401" s="49" t="s">
        <v>740</v>
      </c>
      <c r="D401" s="49" t="s">
        <v>741</v>
      </c>
      <c r="E401" s="3">
        <v>83</v>
      </c>
      <c r="F401" s="3">
        <v>88</v>
      </c>
      <c r="G401" s="17">
        <f t="shared" si="37"/>
        <v>86</v>
      </c>
      <c r="H401" s="3">
        <v>78</v>
      </c>
      <c r="I401" s="3">
        <v>80</v>
      </c>
      <c r="J401" s="17">
        <f t="shared" si="38"/>
        <v>79</v>
      </c>
      <c r="K401" s="3">
        <v>80</v>
      </c>
      <c r="L401" s="3">
        <v>83</v>
      </c>
      <c r="M401" s="17">
        <f t="shared" si="39"/>
        <v>82</v>
      </c>
      <c r="N401" s="3">
        <v>89</v>
      </c>
      <c r="O401" s="3">
        <v>85</v>
      </c>
      <c r="P401" s="17">
        <f t="shared" si="40"/>
        <v>87</v>
      </c>
      <c r="Q401" s="18">
        <f t="shared" si="41"/>
        <v>84</v>
      </c>
      <c r="R401" s="17" t="str">
        <f t="shared" si="42"/>
        <v>Tốt</v>
      </c>
    </row>
    <row r="402" spans="1:18" s="41" customFormat="1" ht="15.75" customHeight="1" x14ac:dyDescent="0.2">
      <c r="A402" s="32">
        <v>54</v>
      </c>
      <c r="B402" s="49" t="s">
        <v>742</v>
      </c>
      <c r="C402" s="49" t="s">
        <v>743</v>
      </c>
      <c r="D402" s="49" t="s">
        <v>744</v>
      </c>
      <c r="E402" s="3">
        <v>80</v>
      </c>
      <c r="F402" s="3">
        <v>80</v>
      </c>
      <c r="G402" s="17">
        <f t="shared" si="37"/>
        <v>80</v>
      </c>
      <c r="H402" s="3">
        <v>64</v>
      </c>
      <c r="I402" s="3">
        <v>80</v>
      </c>
      <c r="J402" s="17">
        <f t="shared" si="38"/>
        <v>72</v>
      </c>
      <c r="K402" s="3">
        <v>80</v>
      </c>
      <c r="L402" s="3">
        <v>87</v>
      </c>
      <c r="M402" s="17">
        <f t="shared" si="39"/>
        <v>84</v>
      </c>
      <c r="N402" s="3">
        <v>80</v>
      </c>
      <c r="O402" s="3">
        <v>86</v>
      </c>
      <c r="P402" s="17">
        <f t="shared" si="40"/>
        <v>83</v>
      </c>
      <c r="Q402" s="18">
        <f t="shared" si="41"/>
        <v>80</v>
      </c>
      <c r="R402" s="17" t="str">
        <f t="shared" si="42"/>
        <v>Tốt</v>
      </c>
    </row>
    <row r="403" spans="1:18" s="41" customFormat="1" ht="15.75" customHeight="1" x14ac:dyDescent="0.2">
      <c r="A403" s="32">
        <v>55</v>
      </c>
      <c r="B403" s="57" t="s">
        <v>745</v>
      </c>
      <c r="C403" s="57" t="s">
        <v>112</v>
      </c>
      <c r="D403" s="57" t="s">
        <v>321</v>
      </c>
      <c r="E403" s="3">
        <v>93</v>
      </c>
      <c r="F403" s="3">
        <v>93</v>
      </c>
      <c r="G403" s="17">
        <f t="shared" si="37"/>
        <v>93</v>
      </c>
      <c r="H403" s="3">
        <v>96</v>
      </c>
      <c r="I403" s="3">
        <v>96</v>
      </c>
      <c r="J403" s="17">
        <f t="shared" si="38"/>
        <v>96</v>
      </c>
      <c r="K403" s="3">
        <v>97</v>
      </c>
      <c r="L403" s="3">
        <v>97</v>
      </c>
      <c r="M403" s="17">
        <f t="shared" si="39"/>
        <v>97</v>
      </c>
      <c r="N403" s="3">
        <v>95</v>
      </c>
      <c r="O403" s="3">
        <v>100</v>
      </c>
      <c r="P403" s="17">
        <f t="shared" si="40"/>
        <v>98</v>
      </c>
      <c r="Q403" s="18">
        <f t="shared" si="41"/>
        <v>96</v>
      </c>
      <c r="R403" s="17" t="str">
        <f t="shared" si="42"/>
        <v>Xuất sắc</v>
      </c>
    </row>
    <row r="404" spans="1:18" s="41" customFormat="1" ht="15.75" customHeight="1" x14ac:dyDescent="0.2">
      <c r="A404" s="32">
        <v>56</v>
      </c>
      <c r="B404" s="57" t="s">
        <v>746</v>
      </c>
      <c r="C404" s="57" t="s">
        <v>747</v>
      </c>
      <c r="D404" s="57" t="s">
        <v>159</v>
      </c>
      <c r="E404" s="3">
        <v>84</v>
      </c>
      <c r="F404" s="3">
        <v>84</v>
      </c>
      <c r="G404" s="17">
        <f t="shared" si="37"/>
        <v>84</v>
      </c>
      <c r="H404" s="3">
        <v>92</v>
      </c>
      <c r="I404" s="3">
        <v>90</v>
      </c>
      <c r="J404" s="17">
        <f t="shared" si="38"/>
        <v>91</v>
      </c>
      <c r="K404" s="3">
        <v>89</v>
      </c>
      <c r="L404" s="3">
        <v>89</v>
      </c>
      <c r="M404" s="17">
        <f t="shared" si="39"/>
        <v>89</v>
      </c>
      <c r="N404" s="3">
        <v>95</v>
      </c>
      <c r="O404" s="3">
        <v>98</v>
      </c>
      <c r="P404" s="17">
        <f t="shared" si="40"/>
        <v>97</v>
      </c>
      <c r="Q404" s="18">
        <f t="shared" si="41"/>
        <v>90</v>
      </c>
      <c r="R404" s="17" t="str">
        <f>IF(Q404&gt;=90,"Xuất sắc",IF(Q404&gt;=80,"Tốt",IF(Q404&gt;=65,"Khá",IF(Q404&gt;=50,"TB",IF(Q404&gt;=30,"Yếu","Kém")))))</f>
        <v>Xuất sắc</v>
      </c>
    </row>
    <row r="405" spans="1:18" s="48" customFormat="1" ht="15.75" customHeight="1" x14ac:dyDescent="0.2">
      <c r="R405" s="59"/>
    </row>
    <row r="406" spans="1:18" s="41" customFormat="1" ht="15.75" customHeight="1" x14ac:dyDescent="0.2">
      <c r="A406" s="243" t="s">
        <v>841</v>
      </c>
      <c r="B406" s="243"/>
      <c r="C406" s="243"/>
      <c r="D406" s="243"/>
      <c r="E406" s="243"/>
      <c r="F406" s="243"/>
      <c r="G406" s="243"/>
      <c r="H406" s="243"/>
      <c r="I406" s="243"/>
      <c r="J406" s="243"/>
      <c r="K406" s="243"/>
      <c r="L406" s="243"/>
      <c r="M406" s="243"/>
      <c r="N406" s="243"/>
      <c r="O406" s="243"/>
      <c r="P406" s="243"/>
      <c r="Q406" s="243"/>
      <c r="R406" s="243"/>
    </row>
    <row r="407" spans="1:18" s="41" customFormat="1" ht="15.75" customHeight="1" x14ac:dyDescent="0.2">
      <c r="A407" s="227" t="s">
        <v>4</v>
      </c>
      <c r="B407" s="227" t="s">
        <v>5</v>
      </c>
      <c r="C407" s="227" t="s">
        <v>6</v>
      </c>
      <c r="D407" s="227" t="s">
        <v>7</v>
      </c>
      <c r="E407" s="231" t="s">
        <v>8</v>
      </c>
      <c r="F407" s="231"/>
      <c r="G407" s="231"/>
      <c r="H407" s="231"/>
      <c r="I407" s="231"/>
      <c r="J407" s="231"/>
      <c r="K407" s="231"/>
      <c r="L407" s="231"/>
      <c r="M407" s="231"/>
      <c r="N407" s="231"/>
      <c r="O407" s="231"/>
      <c r="P407" s="231"/>
      <c r="Q407" s="231"/>
      <c r="R407" s="231"/>
    </row>
    <row r="408" spans="1:18" s="41" customFormat="1" ht="15.75" customHeight="1" x14ac:dyDescent="0.2">
      <c r="A408" s="227"/>
      <c r="B408" s="227"/>
      <c r="C408" s="227"/>
      <c r="D408" s="227"/>
      <c r="E408" s="231" t="s">
        <v>9</v>
      </c>
      <c r="F408" s="231"/>
      <c r="G408" s="231"/>
      <c r="H408" s="231" t="s">
        <v>10</v>
      </c>
      <c r="I408" s="231"/>
      <c r="J408" s="231"/>
      <c r="K408" s="231" t="s">
        <v>11</v>
      </c>
      <c r="L408" s="231"/>
      <c r="M408" s="231"/>
      <c r="N408" s="231" t="s">
        <v>12</v>
      </c>
      <c r="O408" s="231"/>
      <c r="P408" s="231"/>
      <c r="Q408" s="244" t="s">
        <v>13</v>
      </c>
      <c r="R408" s="245" t="s">
        <v>14</v>
      </c>
    </row>
    <row r="409" spans="1:18" s="41" customFormat="1" ht="15.75" customHeight="1" x14ac:dyDescent="0.2">
      <c r="A409" s="227"/>
      <c r="B409" s="227"/>
      <c r="C409" s="227"/>
      <c r="D409" s="227"/>
      <c r="E409" s="18" t="s">
        <v>15</v>
      </c>
      <c r="F409" s="18" t="s">
        <v>16</v>
      </c>
      <c r="G409" s="18" t="s">
        <v>17</v>
      </c>
      <c r="H409" s="18" t="s">
        <v>18</v>
      </c>
      <c r="I409" s="18" t="s">
        <v>19</v>
      </c>
      <c r="J409" s="18" t="s">
        <v>17</v>
      </c>
      <c r="K409" s="18" t="s">
        <v>20</v>
      </c>
      <c r="L409" s="18" t="s">
        <v>21</v>
      </c>
      <c r="M409" s="18" t="s">
        <v>17</v>
      </c>
      <c r="N409" s="18" t="s">
        <v>22</v>
      </c>
      <c r="O409" s="18" t="s">
        <v>23</v>
      </c>
      <c r="P409" s="18" t="s">
        <v>17</v>
      </c>
      <c r="Q409" s="244"/>
      <c r="R409" s="245"/>
    </row>
    <row r="410" spans="1:18" s="41" customFormat="1" ht="15.75" customHeight="1" x14ac:dyDescent="0.2">
      <c r="A410" s="32">
        <v>1</v>
      </c>
      <c r="B410" s="33" t="s">
        <v>749</v>
      </c>
      <c r="C410" s="33" t="s">
        <v>750</v>
      </c>
      <c r="D410" s="33" t="s">
        <v>26</v>
      </c>
      <c r="E410" s="3">
        <v>94</v>
      </c>
      <c r="F410" s="3">
        <v>98</v>
      </c>
      <c r="G410" s="17">
        <f t="shared" ref="G410:G469" si="43">ROUND((E410+F410)/2,0)</f>
        <v>96</v>
      </c>
      <c r="H410" s="3">
        <v>95</v>
      </c>
      <c r="I410" s="3">
        <v>96</v>
      </c>
      <c r="J410" s="17">
        <f t="shared" ref="J410:J469" si="44">ROUND((H410+I410)/2,0)</f>
        <v>96</v>
      </c>
      <c r="K410" s="3">
        <v>96</v>
      </c>
      <c r="L410" s="3">
        <v>96</v>
      </c>
      <c r="M410" s="17">
        <f t="shared" ref="M410:M469" si="45">ROUND((K410+L410)/2,0)</f>
        <v>96</v>
      </c>
      <c r="N410" s="3">
        <v>98</v>
      </c>
      <c r="O410" s="32">
        <v>98</v>
      </c>
      <c r="P410" s="17">
        <f t="shared" ref="P410:P469" si="46">ROUND((N410+O410)/2,0)</f>
        <v>98</v>
      </c>
      <c r="Q410" s="18">
        <f>ROUND((G410+J410+M410+P410)/4,0)</f>
        <v>97</v>
      </c>
      <c r="R410" s="17" t="str">
        <f>IF(Q410&gt;=90,"Xuất sắc",IF(Q410&gt;=80,"Tốt",IF(Q410&gt;=65,"Khá",IF(Q410&gt;=50,"TB",IF(Q410&gt;=30,"Yếu","Kém")))))</f>
        <v>Xuất sắc</v>
      </c>
    </row>
    <row r="411" spans="1:18" s="41" customFormat="1" ht="15.75" customHeight="1" x14ac:dyDescent="0.2">
      <c r="A411" s="32">
        <v>2</v>
      </c>
      <c r="B411" s="33" t="s">
        <v>751</v>
      </c>
      <c r="C411" s="33" t="s">
        <v>752</v>
      </c>
      <c r="D411" s="33" t="s">
        <v>26</v>
      </c>
      <c r="E411" s="3">
        <v>65</v>
      </c>
      <c r="F411" s="3">
        <v>67</v>
      </c>
      <c r="G411" s="17">
        <f t="shared" si="43"/>
        <v>66</v>
      </c>
      <c r="H411" s="3">
        <v>67</v>
      </c>
      <c r="I411" s="3">
        <v>77</v>
      </c>
      <c r="J411" s="17">
        <f t="shared" si="44"/>
        <v>72</v>
      </c>
      <c r="K411" s="3">
        <v>75</v>
      </c>
      <c r="L411" s="3">
        <v>75</v>
      </c>
      <c r="M411" s="17">
        <f t="shared" si="45"/>
        <v>75</v>
      </c>
      <c r="N411" s="3">
        <v>74</v>
      </c>
      <c r="O411" s="32">
        <v>75</v>
      </c>
      <c r="P411" s="17">
        <f t="shared" si="46"/>
        <v>75</v>
      </c>
      <c r="Q411" s="18">
        <f t="shared" ref="Q411:Q469" si="47">ROUND((G411+J411+M411+P411)/4,0)</f>
        <v>72</v>
      </c>
      <c r="R411" s="17" t="str">
        <f t="shared" ref="R411:R469" si="48">IF(Q411&gt;=90,"Xuất sắc",IF(Q411&gt;=80,"Tốt",IF(Q411&gt;=65,"Khá",IF(Q411&gt;=50,"TB",IF(Q411&gt;=30,"Yếu","Kém")))))</f>
        <v>Khá</v>
      </c>
    </row>
    <row r="412" spans="1:18" s="41" customFormat="1" ht="15.75" customHeight="1" x14ac:dyDescent="0.2">
      <c r="A412" s="32">
        <v>3</v>
      </c>
      <c r="B412" s="33" t="s">
        <v>753</v>
      </c>
      <c r="C412" s="33" t="s">
        <v>754</v>
      </c>
      <c r="D412" s="33" t="s">
        <v>26</v>
      </c>
      <c r="E412" s="3">
        <v>88</v>
      </c>
      <c r="F412" s="3">
        <v>86</v>
      </c>
      <c r="G412" s="17">
        <f t="shared" si="43"/>
        <v>87</v>
      </c>
      <c r="H412" s="3">
        <v>90</v>
      </c>
      <c r="I412" s="3">
        <v>84</v>
      </c>
      <c r="J412" s="17">
        <f t="shared" si="44"/>
        <v>87</v>
      </c>
      <c r="K412" s="3">
        <v>85</v>
      </c>
      <c r="L412" s="3">
        <v>78</v>
      </c>
      <c r="M412" s="17">
        <f t="shared" si="45"/>
        <v>82</v>
      </c>
      <c r="N412" s="3">
        <v>91</v>
      </c>
      <c r="O412" s="32">
        <v>90</v>
      </c>
      <c r="P412" s="17">
        <f t="shared" si="46"/>
        <v>91</v>
      </c>
      <c r="Q412" s="18">
        <f t="shared" si="47"/>
        <v>87</v>
      </c>
      <c r="R412" s="17" t="str">
        <f t="shared" si="48"/>
        <v>Tốt</v>
      </c>
    </row>
    <row r="413" spans="1:18" s="41" customFormat="1" ht="15.75" customHeight="1" x14ac:dyDescent="0.2">
      <c r="A413" s="32">
        <v>4</v>
      </c>
      <c r="B413" s="33" t="s">
        <v>755</v>
      </c>
      <c r="C413" s="33" t="s">
        <v>34</v>
      </c>
      <c r="D413" s="33" t="s">
        <v>563</v>
      </c>
      <c r="E413" s="3">
        <v>80</v>
      </c>
      <c r="F413" s="3">
        <v>82</v>
      </c>
      <c r="G413" s="17">
        <f t="shared" si="43"/>
        <v>81</v>
      </c>
      <c r="H413" s="3">
        <v>60</v>
      </c>
      <c r="I413" s="3">
        <v>78</v>
      </c>
      <c r="J413" s="17">
        <f t="shared" si="44"/>
        <v>69</v>
      </c>
      <c r="K413" s="3">
        <v>72</v>
      </c>
      <c r="L413" s="3">
        <v>76</v>
      </c>
      <c r="M413" s="17">
        <f t="shared" si="45"/>
        <v>74</v>
      </c>
      <c r="N413" s="3">
        <v>70</v>
      </c>
      <c r="O413" s="32">
        <v>71</v>
      </c>
      <c r="P413" s="17">
        <f t="shared" si="46"/>
        <v>71</v>
      </c>
      <c r="Q413" s="18">
        <f t="shared" si="47"/>
        <v>74</v>
      </c>
      <c r="R413" s="17" t="str">
        <f t="shared" si="48"/>
        <v>Khá</v>
      </c>
    </row>
    <row r="414" spans="1:18" s="41" customFormat="1" ht="15.75" customHeight="1" x14ac:dyDescent="0.2">
      <c r="A414" s="32">
        <v>5</v>
      </c>
      <c r="B414" s="33" t="s">
        <v>756</v>
      </c>
      <c r="C414" s="33" t="s">
        <v>757</v>
      </c>
      <c r="D414" s="33" t="s">
        <v>758</v>
      </c>
      <c r="E414" s="3">
        <v>65</v>
      </c>
      <c r="F414" s="3">
        <v>66</v>
      </c>
      <c r="G414" s="17">
        <f t="shared" si="43"/>
        <v>66</v>
      </c>
      <c r="H414" s="3">
        <v>55</v>
      </c>
      <c r="I414" s="3">
        <v>75</v>
      </c>
      <c r="J414" s="17">
        <f t="shared" si="44"/>
        <v>65</v>
      </c>
      <c r="K414" s="3">
        <v>80</v>
      </c>
      <c r="L414" s="3">
        <v>71</v>
      </c>
      <c r="M414" s="17">
        <f t="shared" si="45"/>
        <v>76</v>
      </c>
      <c r="N414" s="3">
        <v>70</v>
      </c>
      <c r="O414" s="32">
        <v>71</v>
      </c>
      <c r="P414" s="17">
        <f t="shared" si="46"/>
        <v>71</v>
      </c>
      <c r="Q414" s="18">
        <f t="shared" si="47"/>
        <v>70</v>
      </c>
      <c r="R414" s="17" t="str">
        <f t="shared" si="48"/>
        <v>Khá</v>
      </c>
    </row>
    <row r="415" spans="1:18" s="41" customFormat="1" ht="15.75" customHeight="1" x14ac:dyDescent="0.2">
      <c r="A415" s="32">
        <v>6</v>
      </c>
      <c r="B415" s="33" t="s">
        <v>759</v>
      </c>
      <c r="C415" s="33" t="s">
        <v>760</v>
      </c>
      <c r="D415" s="33" t="s">
        <v>761</v>
      </c>
      <c r="E415" s="3">
        <v>80</v>
      </c>
      <c r="F415" s="3">
        <v>80</v>
      </c>
      <c r="G415" s="17">
        <f t="shared" si="43"/>
        <v>80</v>
      </c>
      <c r="H415" s="3">
        <v>81</v>
      </c>
      <c r="I415" s="3">
        <v>79</v>
      </c>
      <c r="J415" s="17">
        <f t="shared" si="44"/>
        <v>80</v>
      </c>
      <c r="K415" s="3">
        <v>77</v>
      </c>
      <c r="L415" s="3">
        <v>75</v>
      </c>
      <c r="M415" s="17">
        <f t="shared" si="45"/>
        <v>76</v>
      </c>
      <c r="N415" s="3">
        <v>71</v>
      </c>
      <c r="O415" s="32">
        <v>72</v>
      </c>
      <c r="P415" s="17">
        <f t="shared" si="46"/>
        <v>72</v>
      </c>
      <c r="Q415" s="18">
        <f t="shared" si="47"/>
        <v>77</v>
      </c>
      <c r="R415" s="17" t="str">
        <f t="shared" si="48"/>
        <v>Khá</v>
      </c>
    </row>
    <row r="416" spans="1:18" s="41" customFormat="1" ht="15.75" customHeight="1" x14ac:dyDescent="0.2">
      <c r="A416" s="32">
        <v>7</v>
      </c>
      <c r="B416" s="33" t="s">
        <v>762</v>
      </c>
      <c r="C416" s="33" t="s">
        <v>763</v>
      </c>
      <c r="D416" s="33" t="s">
        <v>761</v>
      </c>
      <c r="E416" s="3">
        <v>66</v>
      </c>
      <c r="F416" s="3">
        <v>80</v>
      </c>
      <c r="G416" s="17">
        <f t="shared" si="43"/>
        <v>73</v>
      </c>
      <c r="H416" s="3">
        <v>88</v>
      </c>
      <c r="I416" s="3">
        <v>91</v>
      </c>
      <c r="J416" s="17">
        <f t="shared" si="44"/>
        <v>90</v>
      </c>
      <c r="K416" s="3">
        <v>90</v>
      </c>
      <c r="L416" s="3">
        <v>92</v>
      </c>
      <c r="M416" s="17">
        <f t="shared" si="45"/>
        <v>91</v>
      </c>
      <c r="N416" s="3">
        <v>91</v>
      </c>
      <c r="O416" s="32">
        <v>92</v>
      </c>
      <c r="P416" s="17">
        <f t="shared" si="46"/>
        <v>92</v>
      </c>
      <c r="Q416" s="18">
        <f t="shared" si="47"/>
        <v>87</v>
      </c>
      <c r="R416" s="17" t="str">
        <f t="shared" si="48"/>
        <v>Tốt</v>
      </c>
    </row>
    <row r="417" spans="1:18" s="41" customFormat="1" ht="15.75" customHeight="1" x14ac:dyDescent="0.2">
      <c r="A417" s="32">
        <v>8</v>
      </c>
      <c r="B417" s="33" t="s">
        <v>764</v>
      </c>
      <c r="C417" s="33" t="s">
        <v>765</v>
      </c>
      <c r="D417" s="33" t="s">
        <v>761</v>
      </c>
      <c r="E417" s="3">
        <v>80</v>
      </c>
      <c r="F417" s="3">
        <v>66</v>
      </c>
      <c r="G417" s="17">
        <f t="shared" si="43"/>
        <v>73</v>
      </c>
      <c r="H417" s="3">
        <v>60</v>
      </c>
      <c r="I417" s="3">
        <v>75</v>
      </c>
      <c r="J417" s="17">
        <f t="shared" si="44"/>
        <v>68</v>
      </c>
      <c r="K417" s="3">
        <v>78</v>
      </c>
      <c r="L417" s="3">
        <v>73</v>
      </c>
      <c r="M417" s="17">
        <f t="shared" si="45"/>
        <v>76</v>
      </c>
      <c r="N417" s="3">
        <v>75</v>
      </c>
      <c r="O417" s="32">
        <v>74</v>
      </c>
      <c r="P417" s="17">
        <f t="shared" si="46"/>
        <v>75</v>
      </c>
      <c r="Q417" s="18">
        <f t="shared" si="47"/>
        <v>73</v>
      </c>
      <c r="R417" s="17" t="str">
        <f t="shared" si="48"/>
        <v>Khá</v>
      </c>
    </row>
    <row r="418" spans="1:18" s="41" customFormat="1" ht="15.75" customHeight="1" x14ac:dyDescent="0.2">
      <c r="A418" s="32">
        <v>9</v>
      </c>
      <c r="B418" s="33" t="s">
        <v>766</v>
      </c>
      <c r="C418" s="33" t="s">
        <v>526</v>
      </c>
      <c r="D418" s="33" t="s">
        <v>182</v>
      </c>
      <c r="E418" s="3">
        <v>92</v>
      </c>
      <c r="F418" s="3">
        <v>97</v>
      </c>
      <c r="G418" s="17">
        <f t="shared" si="43"/>
        <v>95</v>
      </c>
      <c r="H418" s="3">
        <v>94</v>
      </c>
      <c r="I418" s="3">
        <v>95</v>
      </c>
      <c r="J418" s="17">
        <f t="shared" si="44"/>
        <v>95</v>
      </c>
      <c r="K418" s="3">
        <v>95</v>
      </c>
      <c r="L418" s="3">
        <v>95</v>
      </c>
      <c r="M418" s="17">
        <f t="shared" si="45"/>
        <v>95</v>
      </c>
      <c r="N418" s="3">
        <v>96</v>
      </c>
      <c r="O418" s="32">
        <v>95</v>
      </c>
      <c r="P418" s="17">
        <f t="shared" si="46"/>
        <v>96</v>
      </c>
      <c r="Q418" s="18">
        <f t="shared" si="47"/>
        <v>95</v>
      </c>
      <c r="R418" s="17" t="str">
        <f t="shared" si="48"/>
        <v>Xuất sắc</v>
      </c>
    </row>
    <row r="419" spans="1:18" s="41" customFormat="1" ht="15.75" customHeight="1" x14ac:dyDescent="0.2">
      <c r="A419" s="32">
        <v>10</v>
      </c>
      <c r="B419" s="33" t="s">
        <v>767</v>
      </c>
      <c r="C419" s="33" t="s">
        <v>768</v>
      </c>
      <c r="D419" s="33" t="s">
        <v>182</v>
      </c>
      <c r="E419" s="3">
        <v>93</v>
      </c>
      <c r="F419" s="3">
        <v>95</v>
      </c>
      <c r="G419" s="17">
        <f t="shared" si="43"/>
        <v>94</v>
      </c>
      <c r="H419" s="3">
        <v>92</v>
      </c>
      <c r="I419" s="3">
        <v>94</v>
      </c>
      <c r="J419" s="17">
        <f t="shared" si="44"/>
        <v>93</v>
      </c>
      <c r="K419" s="3">
        <v>97</v>
      </c>
      <c r="L419" s="3">
        <v>96</v>
      </c>
      <c r="M419" s="17">
        <f t="shared" si="45"/>
        <v>97</v>
      </c>
      <c r="N419" s="3">
        <v>98</v>
      </c>
      <c r="O419" s="32">
        <v>98</v>
      </c>
      <c r="P419" s="17">
        <f t="shared" si="46"/>
        <v>98</v>
      </c>
      <c r="Q419" s="18">
        <f t="shared" si="47"/>
        <v>96</v>
      </c>
      <c r="R419" s="17" t="str">
        <f t="shared" si="48"/>
        <v>Xuất sắc</v>
      </c>
    </row>
    <row r="420" spans="1:18" s="41" customFormat="1" ht="15.75" customHeight="1" x14ac:dyDescent="0.2">
      <c r="A420" s="32">
        <v>11</v>
      </c>
      <c r="B420" s="33" t="s">
        <v>769</v>
      </c>
      <c r="C420" s="33" t="s">
        <v>770</v>
      </c>
      <c r="D420" s="33" t="s">
        <v>188</v>
      </c>
      <c r="E420" s="3">
        <v>86</v>
      </c>
      <c r="F420" s="3">
        <v>85</v>
      </c>
      <c r="G420" s="17">
        <f t="shared" si="43"/>
        <v>86</v>
      </c>
      <c r="H420" s="3">
        <v>85</v>
      </c>
      <c r="I420" s="3">
        <v>87</v>
      </c>
      <c r="J420" s="17">
        <f t="shared" si="44"/>
        <v>86</v>
      </c>
      <c r="K420" s="3">
        <v>85</v>
      </c>
      <c r="L420" s="3">
        <v>88</v>
      </c>
      <c r="M420" s="17">
        <f t="shared" si="45"/>
        <v>87</v>
      </c>
      <c r="N420" s="3">
        <v>88</v>
      </c>
      <c r="O420" s="32">
        <v>89</v>
      </c>
      <c r="P420" s="17">
        <f t="shared" si="46"/>
        <v>89</v>
      </c>
      <c r="Q420" s="18">
        <f t="shared" si="47"/>
        <v>87</v>
      </c>
      <c r="R420" s="17" t="str">
        <f t="shared" si="48"/>
        <v>Tốt</v>
      </c>
    </row>
    <row r="421" spans="1:18" s="41" customFormat="1" ht="15.75" customHeight="1" x14ac:dyDescent="0.2">
      <c r="A421" s="32">
        <v>12</v>
      </c>
      <c r="B421" s="33" t="s">
        <v>771</v>
      </c>
      <c r="C421" s="33" t="s">
        <v>170</v>
      </c>
      <c r="D421" s="33" t="s">
        <v>772</v>
      </c>
      <c r="E421" s="3">
        <v>93</v>
      </c>
      <c r="F421" s="3">
        <v>94</v>
      </c>
      <c r="G421" s="17">
        <f t="shared" si="43"/>
        <v>94</v>
      </c>
      <c r="H421" s="3">
        <v>90</v>
      </c>
      <c r="I421" s="3">
        <v>87</v>
      </c>
      <c r="J421" s="17">
        <f t="shared" si="44"/>
        <v>89</v>
      </c>
      <c r="K421" s="3">
        <v>88</v>
      </c>
      <c r="L421" s="3">
        <v>78</v>
      </c>
      <c r="M421" s="17">
        <f t="shared" si="45"/>
        <v>83</v>
      </c>
      <c r="N421" s="3">
        <v>80</v>
      </c>
      <c r="O421" s="32">
        <v>83</v>
      </c>
      <c r="P421" s="17">
        <f t="shared" si="46"/>
        <v>82</v>
      </c>
      <c r="Q421" s="18">
        <f t="shared" si="47"/>
        <v>87</v>
      </c>
      <c r="R421" s="17" t="str">
        <f t="shared" si="48"/>
        <v>Tốt</v>
      </c>
    </row>
    <row r="422" spans="1:18" s="41" customFormat="1" ht="15.75" customHeight="1" x14ac:dyDescent="0.2">
      <c r="A422" s="32">
        <v>13</v>
      </c>
      <c r="B422" s="33" t="s">
        <v>773</v>
      </c>
      <c r="C422" s="33" t="s">
        <v>774</v>
      </c>
      <c r="D422" s="33" t="s">
        <v>772</v>
      </c>
      <c r="E422" s="3">
        <v>86</v>
      </c>
      <c r="F422" s="3">
        <v>85</v>
      </c>
      <c r="G422" s="17">
        <f t="shared" si="43"/>
        <v>86</v>
      </c>
      <c r="H422" s="3">
        <v>88</v>
      </c>
      <c r="I422" s="3">
        <v>89</v>
      </c>
      <c r="J422" s="17">
        <f t="shared" si="44"/>
        <v>89</v>
      </c>
      <c r="K422" s="3">
        <v>87</v>
      </c>
      <c r="L422" s="3">
        <v>85</v>
      </c>
      <c r="M422" s="17">
        <f t="shared" si="45"/>
        <v>86</v>
      </c>
      <c r="N422" s="3">
        <v>84</v>
      </c>
      <c r="O422" s="32">
        <v>85</v>
      </c>
      <c r="P422" s="17">
        <f t="shared" si="46"/>
        <v>85</v>
      </c>
      <c r="Q422" s="18">
        <f t="shared" si="47"/>
        <v>87</v>
      </c>
      <c r="R422" s="17" t="str">
        <f t="shared" si="48"/>
        <v>Tốt</v>
      </c>
    </row>
    <row r="423" spans="1:18" s="41" customFormat="1" ht="15.75" customHeight="1" x14ac:dyDescent="0.2">
      <c r="A423" s="32">
        <v>14</v>
      </c>
      <c r="B423" s="33" t="s">
        <v>775</v>
      </c>
      <c r="C423" s="33" t="s">
        <v>378</v>
      </c>
      <c r="D423" s="33" t="s">
        <v>193</v>
      </c>
      <c r="E423" s="3">
        <v>66</v>
      </c>
      <c r="F423" s="3">
        <v>67</v>
      </c>
      <c r="G423" s="17">
        <f t="shared" si="43"/>
        <v>67</v>
      </c>
      <c r="H423" s="3">
        <v>81</v>
      </c>
      <c r="I423" s="3">
        <v>85</v>
      </c>
      <c r="J423" s="17">
        <f t="shared" si="44"/>
        <v>83</v>
      </c>
      <c r="K423" s="3">
        <v>85</v>
      </c>
      <c r="L423" s="3">
        <v>77</v>
      </c>
      <c r="M423" s="17">
        <f t="shared" si="45"/>
        <v>81</v>
      </c>
      <c r="N423" s="3">
        <v>77</v>
      </c>
      <c r="O423" s="32">
        <v>80</v>
      </c>
      <c r="P423" s="17">
        <f t="shared" si="46"/>
        <v>79</v>
      </c>
      <c r="Q423" s="18">
        <f t="shared" si="47"/>
        <v>78</v>
      </c>
      <c r="R423" s="17" t="str">
        <f t="shared" si="48"/>
        <v>Khá</v>
      </c>
    </row>
    <row r="424" spans="1:18" s="41" customFormat="1" ht="15.75" customHeight="1" x14ac:dyDescent="0.2">
      <c r="A424" s="32">
        <v>15</v>
      </c>
      <c r="B424" s="33" t="s">
        <v>776</v>
      </c>
      <c r="C424" s="33" t="s">
        <v>59</v>
      </c>
      <c r="D424" s="33" t="s">
        <v>193</v>
      </c>
      <c r="E424" s="3">
        <v>90</v>
      </c>
      <c r="F424" s="3">
        <v>92</v>
      </c>
      <c r="G424" s="17">
        <f t="shared" si="43"/>
        <v>91</v>
      </c>
      <c r="H424" s="3">
        <v>85</v>
      </c>
      <c r="I424" s="3">
        <v>87</v>
      </c>
      <c r="J424" s="17">
        <f t="shared" si="44"/>
        <v>86</v>
      </c>
      <c r="K424" s="3">
        <v>87</v>
      </c>
      <c r="L424" s="3">
        <v>88</v>
      </c>
      <c r="M424" s="17">
        <f t="shared" si="45"/>
        <v>88</v>
      </c>
      <c r="N424" s="3">
        <v>86</v>
      </c>
      <c r="O424" s="32">
        <v>87</v>
      </c>
      <c r="P424" s="17">
        <f t="shared" si="46"/>
        <v>87</v>
      </c>
      <c r="Q424" s="18">
        <f t="shared" si="47"/>
        <v>88</v>
      </c>
      <c r="R424" s="17" t="str">
        <f t="shared" si="48"/>
        <v>Tốt</v>
      </c>
    </row>
    <row r="425" spans="1:18" s="41" customFormat="1" ht="15.75" customHeight="1" x14ac:dyDescent="0.2">
      <c r="A425" s="32">
        <v>16</v>
      </c>
      <c r="B425" s="33" t="s">
        <v>777</v>
      </c>
      <c r="C425" s="33" t="s">
        <v>198</v>
      </c>
      <c r="D425" s="33" t="s">
        <v>193</v>
      </c>
      <c r="E425" s="3">
        <v>88</v>
      </c>
      <c r="F425" s="3">
        <v>89</v>
      </c>
      <c r="G425" s="17">
        <f t="shared" si="43"/>
        <v>89</v>
      </c>
      <c r="H425" s="3">
        <v>85</v>
      </c>
      <c r="I425" s="3">
        <v>88</v>
      </c>
      <c r="J425" s="17">
        <f t="shared" si="44"/>
        <v>87</v>
      </c>
      <c r="K425" s="3">
        <v>88</v>
      </c>
      <c r="L425" s="3">
        <v>78</v>
      </c>
      <c r="M425" s="17">
        <f t="shared" si="45"/>
        <v>83</v>
      </c>
      <c r="N425" s="3">
        <v>82</v>
      </c>
      <c r="O425" s="32">
        <v>81</v>
      </c>
      <c r="P425" s="17">
        <f t="shared" si="46"/>
        <v>82</v>
      </c>
      <c r="Q425" s="18">
        <f t="shared" si="47"/>
        <v>85</v>
      </c>
      <c r="R425" s="17" t="str">
        <f t="shared" si="48"/>
        <v>Tốt</v>
      </c>
    </row>
    <row r="426" spans="1:18" s="41" customFormat="1" ht="15.75" customHeight="1" x14ac:dyDescent="0.2">
      <c r="A426" s="32">
        <v>17</v>
      </c>
      <c r="B426" s="33" t="s">
        <v>778</v>
      </c>
      <c r="C426" s="33" t="s">
        <v>779</v>
      </c>
      <c r="D426" s="33" t="s">
        <v>472</v>
      </c>
      <c r="E426" s="3">
        <v>65</v>
      </c>
      <c r="F426" s="3">
        <v>60</v>
      </c>
      <c r="G426" s="17">
        <f t="shared" si="43"/>
        <v>63</v>
      </c>
      <c r="H426" s="3">
        <v>55</v>
      </c>
      <c r="I426" s="3">
        <v>74</v>
      </c>
      <c r="J426" s="17">
        <f t="shared" si="44"/>
        <v>65</v>
      </c>
      <c r="K426" s="3">
        <v>54</v>
      </c>
      <c r="L426" s="3">
        <v>74</v>
      </c>
      <c r="M426" s="17">
        <f t="shared" si="45"/>
        <v>64</v>
      </c>
      <c r="N426" s="3">
        <v>76</v>
      </c>
      <c r="O426" s="32">
        <v>78</v>
      </c>
      <c r="P426" s="17">
        <f t="shared" si="46"/>
        <v>77</v>
      </c>
      <c r="Q426" s="18">
        <f t="shared" si="47"/>
        <v>67</v>
      </c>
      <c r="R426" s="17" t="str">
        <f t="shared" si="48"/>
        <v>Khá</v>
      </c>
    </row>
    <row r="427" spans="1:18" s="41" customFormat="1" ht="15.75" customHeight="1" x14ac:dyDescent="0.2">
      <c r="A427" s="32">
        <v>18</v>
      </c>
      <c r="B427" s="33" t="s">
        <v>780</v>
      </c>
      <c r="C427" s="33" t="s">
        <v>781</v>
      </c>
      <c r="D427" s="33" t="s">
        <v>196</v>
      </c>
      <c r="E427" s="3">
        <v>85</v>
      </c>
      <c r="F427" s="3">
        <v>84</v>
      </c>
      <c r="G427" s="17">
        <f t="shared" si="43"/>
        <v>85</v>
      </c>
      <c r="H427" s="3">
        <v>84</v>
      </c>
      <c r="I427" s="3">
        <v>89</v>
      </c>
      <c r="J427" s="17">
        <f t="shared" si="44"/>
        <v>87</v>
      </c>
      <c r="K427" s="3">
        <v>85</v>
      </c>
      <c r="L427" s="3">
        <v>89</v>
      </c>
      <c r="M427" s="17">
        <f t="shared" si="45"/>
        <v>87</v>
      </c>
      <c r="N427" s="3">
        <v>87</v>
      </c>
      <c r="O427" s="32">
        <v>88</v>
      </c>
      <c r="P427" s="17">
        <f t="shared" si="46"/>
        <v>88</v>
      </c>
      <c r="Q427" s="18">
        <f t="shared" si="47"/>
        <v>87</v>
      </c>
      <c r="R427" s="17" t="str">
        <f t="shared" si="48"/>
        <v>Tốt</v>
      </c>
    </row>
    <row r="428" spans="1:18" s="41" customFormat="1" ht="15.75" customHeight="1" x14ac:dyDescent="0.2">
      <c r="A428" s="32">
        <v>19</v>
      </c>
      <c r="B428" s="33" t="s">
        <v>782</v>
      </c>
      <c r="C428" s="33" t="s">
        <v>783</v>
      </c>
      <c r="D428" s="33" t="s">
        <v>784</v>
      </c>
      <c r="E428" s="3">
        <v>80</v>
      </c>
      <c r="F428" s="3">
        <v>77</v>
      </c>
      <c r="G428" s="17">
        <f t="shared" si="43"/>
        <v>79</v>
      </c>
      <c r="H428" s="3">
        <v>82</v>
      </c>
      <c r="I428" s="3">
        <v>75</v>
      </c>
      <c r="J428" s="17">
        <f t="shared" si="44"/>
        <v>79</v>
      </c>
      <c r="K428" s="3">
        <v>75</v>
      </c>
      <c r="L428" s="3">
        <v>83</v>
      </c>
      <c r="M428" s="17">
        <f t="shared" si="45"/>
        <v>79</v>
      </c>
      <c r="N428" s="3">
        <v>83</v>
      </c>
      <c r="O428" s="32">
        <v>84</v>
      </c>
      <c r="P428" s="17">
        <f t="shared" si="46"/>
        <v>84</v>
      </c>
      <c r="Q428" s="18">
        <f t="shared" si="47"/>
        <v>80</v>
      </c>
      <c r="R428" s="17" t="str">
        <f t="shared" si="48"/>
        <v>Tốt</v>
      </c>
    </row>
    <row r="429" spans="1:18" s="41" customFormat="1" ht="15.75" customHeight="1" x14ac:dyDescent="0.2">
      <c r="A429" s="32">
        <v>20</v>
      </c>
      <c r="B429" s="33" t="s">
        <v>785</v>
      </c>
      <c r="C429" s="33" t="s">
        <v>786</v>
      </c>
      <c r="D429" s="33" t="s">
        <v>207</v>
      </c>
      <c r="E429" s="3">
        <v>91</v>
      </c>
      <c r="F429" s="3">
        <v>92</v>
      </c>
      <c r="G429" s="17">
        <f t="shared" si="43"/>
        <v>92</v>
      </c>
      <c r="H429" s="3">
        <v>83</v>
      </c>
      <c r="I429" s="3">
        <v>88</v>
      </c>
      <c r="J429" s="17">
        <f t="shared" si="44"/>
        <v>86</v>
      </c>
      <c r="K429" s="3">
        <v>88</v>
      </c>
      <c r="L429" s="3">
        <v>88</v>
      </c>
      <c r="M429" s="17">
        <f t="shared" si="45"/>
        <v>88</v>
      </c>
      <c r="N429" s="3">
        <v>89</v>
      </c>
      <c r="O429" s="32">
        <v>89</v>
      </c>
      <c r="P429" s="17">
        <f t="shared" si="46"/>
        <v>89</v>
      </c>
      <c r="Q429" s="18">
        <f t="shared" si="47"/>
        <v>89</v>
      </c>
      <c r="R429" s="17" t="str">
        <f t="shared" si="48"/>
        <v>Tốt</v>
      </c>
    </row>
    <row r="430" spans="1:18" s="41" customFormat="1" ht="15.75" customHeight="1" x14ac:dyDescent="0.2">
      <c r="A430" s="32">
        <v>21</v>
      </c>
      <c r="B430" s="33" t="s">
        <v>787</v>
      </c>
      <c r="C430" s="33" t="s">
        <v>368</v>
      </c>
      <c r="D430" s="33" t="s">
        <v>207</v>
      </c>
      <c r="E430" s="3">
        <v>83</v>
      </c>
      <c r="F430" s="3">
        <v>80</v>
      </c>
      <c r="G430" s="17">
        <f t="shared" si="43"/>
        <v>82</v>
      </c>
      <c r="H430" s="3">
        <v>80</v>
      </c>
      <c r="I430" s="3">
        <v>87</v>
      </c>
      <c r="J430" s="17">
        <f t="shared" si="44"/>
        <v>84</v>
      </c>
      <c r="K430" s="3">
        <v>87</v>
      </c>
      <c r="L430" s="3">
        <v>78</v>
      </c>
      <c r="M430" s="17">
        <f t="shared" si="45"/>
        <v>83</v>
      </c>
      <c r="N430" s="3">
        <v>80</v>
      </c>
      <c r="O430" s="32">
        <v>82</v>
      </c>
      <c r="P430" s="17">
        <f t="shared" si="46"/>
        <v>81</v>
      </c>
      <c r="Q430" s="18">
        <f t="shared" si="47"/>
        <v>83</v>
      </c>
      <c r="R430" s="17" t="str">
        <f t="shared" si="48"/>
        <v>Tốt</v>
      </c>
    </row>
    <row r="431" spans="1:18" s="41" customFormat="1" ht="15.75" customHeight="1" x14ac:dyDescent="0.2">
      <c r="A431" s="32">
        <v>22</v>
      </c>
      <c r="B431" s="33" t="s">
        <v>788</v>
      </c>
      <c r="C431" s="33" t="s">
        <v>359</v>
      </c>
      <c r="D431" s="33" t="s">
        <v>207</v>
      </c>
      <c r="E431" s="3">
        <v>86</v>
      </c>
      <c r="F431" s="3">
        <v>86</v>
      </c>
      <c r="G431" s="17">
        <f t="shared" si="43"/>
        <v>86</v>
      </c>
      <c r="H431" s="3">
        <v>83</v>
      </c>
      <c r="I431" s="3">
        <v>86</v>
      </c>
      <c r="J431" s="17">
        <f t="shared" si="44"/>
        <v>85</v>
      </c>
      <c r="K431" s="3">
        <v>85</v>
      </c>
      <c r="L431" s="3">
        <v>77</v>
      </c>
      <c r="M431" s="17">
        <f t="shared" si="45"/>
        <v>81</v>
      </c>
      <c r="N431" s="3">
        <v>77</v>
      </c>
      <c r="O431" s="32">
        <v>78</v>
      </c>
      <c r="P431" s="17">
        <f t="shared" si="46"/>
        <v>78</v>
      </c>
      <c r="Q431" s="18">
        <f t="shared" si="47"/>
        <v>83</v>
      </c>
      <c r="R431" s="17" t="str">
        <f t="shared" si="48"/>
        <v>Tốt</v>
      </c>
    </row>
    <row r="432" spans="1:18" s="41" customFormat="1" ht="15.75" customHeight="1" x14ac:dyDescent="0.2">
      <c r="A432" s="32">
        <v>23</v>
      </c>
      <c r="B432" s="33" t="s">
        <v>789</v>
      </c>
      <c r="C432" s="33" t="s">
        <v>790</v>
      </c>
      <c r="D432" s="33" t="s">
        <v>213</v>
      </c>
      <c r="E432" s="3">
        <v>87</v>
      </c>
      <c r="F432" s="3">
        <v>90</v>
      </c>
      <c r="G432" s="17">
        <f t="shared" si="43"/>
        <v>89</v>
      </c>
      <c r="H432" s="3">
        <v>88</v>
      </c>
      <c r="I432" s="3">
        <v>86</v>
      </c>
      <c r="J432" s="17">
        <f t="shared" si="44"/>
        <v>87</v>
      </c>
      <c r="K432" s="3">
        <v>86</v>
      </c>
      <c r="L432" s="3">
        <v>78</v>
      </c>
      <c r="M432" s="17">
        <f t="shared" si="45"/>
        <v>82</v>
      </c>
      <c r="N432" s="3">
        <v>80</v>
      </c>
      <c r="O432" s="32">
        <v>81</v>
      </c>
      <c r="P432" s="17">
        <f t="shared" si="46"/>
        <v>81</v>
      </c>
      <c r="Q432" s="18">
        <f t="shared" si="47"/>
        <v>85</v>
      </c>
      <c r="R432" s="17" t="str">
        <f t="shared" si="48"/>
        <v>Tốt</v>
      </c>
    </row>
    <row r="433" spans="1:18" s="41" customFormat="1" ht="15.75" customHeight="1" x14ac:dyDescent="0.2">
      <c r="A433" s="32">
        <v>24</v>
      </c>
      <c r="B433" s="33" t="s">
        <v>791</v>
      </c>
      <c r="C433" s="33" t="s">
        <v>792</v>
      </c>
      <c r="D433" s="33" t="s">
        <v>75</v>
      </c>
      <c r="E433" s="3">
        <v>86</v>
      </c>
      <c r="F433" s="3">
        <v>88</v>
      </c>
      <c r="G433" s="17">
        <f t="shared" si="43"/>
        <v>87</v>
      </c>
      <c r="H433" s="3">
        <v>90</v>
      </c>
      <c r="I433" s="3">
        <v>87</v>
      </c>
      <c r="J433" s="17">
        <f t="shared" si="44"/>
        <v>89</v>
      </c>
      <c r="K433" s="3">
        <v>87</v>
      </c>
      <c r="L433" s="3">
        <v>76</v>
      </c>
      <c r="M433" s="17">
        <f t="shared" si="45"/>
        <v>82</v>
      </c>
      <c r="N433" s="3">
        <v>75</v>
      </c>
      <c r="O433" s="32">
        <v>77</v>
      </c>
      <c r="P433" s="17">
        <f t="shared" si="46"/>
        <v>76</v>
      </c>
      <c r="Q433" s="18">
        <f t="shared" si="47"/>
        <v>84</v>
      </c>
      <c r="R433" s="17" t="str">
        <f t="shared" si="48"/>
        <v>Tốt</v>
      </c>
    </row>
    <row r="434" spans="1:18" s="41" customFormat="1" ht="15.75" customHeight="1" x14ac:dyDescent="0.2">
      <c r="A434" s="32">
        <v>25</v>
      </c>
      <c r="B434" s="33" t="s">
        <v>793</v>
      </c>
      <c r="C434" s="33" t="s">
        <v>148</v>
      </c>
      <c r="D434" s="33" t="s">
        <v>75</v>
      </c>
      <c r="E434" s="3">
        <v>86</v>
      </c>
      <c r="F434" s="3">
        <v>86</v>
      </c>
      <c r="G434" s="17">
        <f t="shared" si="43"/>
        <v>86</v>
      </c>
      <c r="H434" s="3">
        <v>85</v>
      </c>
      <c r="I434" s="3">
        <v>87</v>
      </c>
      <c r="J434" s="17">
        <f t="shared" si="44"/>
        <v>86</v>
      </c>
      <c r="K434" s="3">
        <v>87</v>
      </c>
      <c r="L434" s="3">
        <v>82</v>
      </c>
      <c r="M434" s="17">
        <f t="shared" si="45"/>
        <v>85</v>
      </c>
      <c r="N434" s="3">
        <v>83</v>
      </c>
      <c r="O434" s="32">
        <v>84</v>
      </c>
      <c r="P434" s="17">
        <f t="shared" si="46"/>
        <v>84</v>
      </c>
      <c r="Q434" s="18">
        <f t="shared" si="47"/>
        <v>85</v>
      </c>
      <c r="R434" s="17" t="str">
        <f t="shared" si="48"/>
        <v>Tốt</v>
      </c>
    </row>
    <row r="435" spans="1:18" s="41" customFormat="1" ht="15.75" customHeight="1" x14ac:dyDescent="0.2">
      <c r="A435" s="32">
        <v>26</v>
      </c>
      <c r="B435" s="33" t="s">
        <v>794</v>
      </c>
      <c r="C435" s="33" t="s">
        <v>222</v>
      </c>
      <c r="D435" s="33" t="s">
        <v>75</v>
      </c>
      <c r="E435" s="3">
        <v>85</v>
      </c>
      <c r="F435" s="3">
        <v>85</v>
      </c>
      <c r="G435" s="17">
        <f t="shared" si="43"/>
        <v>85</v>
      </c>
      <c r="H435" s="3">
        <v>77</v>
      </c>
      <c r="I435" s="3">
        <v>84</v>
      </c>
      <c r="J435" s="17">
        <f t="shared" si="44"/>
        <v>81</v>
      </c>
      <c r="K435" s="3">
        <v>84</v>
      </c>
      <c r="L435" s="3">
        <v>76</v>
      </c>
      <c r="M435" s="17">
        <f t="shared" si="45"/>
        <v>80</v>
      </c>
      <c r="N435" s="3">
        <v>75</v>
      </c>
      <c r="O435" s="32">
        <v>77</v>
      </c>
      <c r="P435" s="17">
        <f t="shared" si="46"/>
        <v>76</v>
      </c>
      <c r="Q435" s="18">
        <f t="shared" si="47"/>
        <v>81</v>
      </c>
      <c r="R435" s="17" t="str">
        <f t="shared" si="48"/>
        <v>Tốt</v>
      </c>
    </row>
    <row r="436" spans="1:18" s="41" customFormat="1" ht="15.75" customHeight="1" x14ac:dyDescent="0.2">
      <c r="A436" s="32">
        <v>27</v>
      </c>
      <c r="B436" s="33" t="s">
        <v>795</v>
      </c>
      <c r="C436" s="33" t="s">
        <v>354</v>
      </c>
      <c r="D436" s="33" t="s">
        <v>75</v>
      </c>
      <c r="E436" s="3">
        <v>90</v>
      </c>
      <c r="F436" s="3">
        <v>95</v>
      </c>
      <c r="G436" s="17">
        <f t="shared" si="43"/>
        <v>93</v>
      </c>
      <c r="H436" s="3">
        <v>90</v>
      </c>
      <c r="I436" s="3">
        <v>88</v>
      </c>
      <c r="J436" s="17">
        <f t="shared" si="44"/>
        <v>89</v>
      </c>
      <c r="K436" s="3">
        <v>88</v>
      </c>
      <c r="L436" s="3">
        <v>89</v>
      </c>
      <c r="M436" s="17">
        <f t="shared" si="45"/>
        <v>89</v>
      </c>
      <c r="N436" s="3">
        <v>88</v>
      </c>
      <c r="O436" s="32">
        <v>89</v>
      </c>
      <c r="P436" s="17">
        <f t="shared" si="46"/>
        <v>89</v>
      </c>
      <c r="Q436" s="18">
        <f t="shared" si="47"/>
        <v>90</v>
      </c>
      <c r="R436" s="17" t="str">
        <f t="shared" si="48"/>
        <v>Xuất sắc</v>
      </c>
    </row>
    <row r="437" spans="1:18" s="41" customFormat="1" ht="15.75" customHeight="1" x14ac:dyDescent="0.2">
      <c r="A437" s="32">
        <v>28</v>
      </c>
      <c r="B437" s="33" t="s">
        <v>796</v>
      </c>
      <c r="C437" s="33" t="s">
        <v>395</v>
      </c>
      <c r="D437" s="33" t="s">
        <v>75</v>
      </c>
      <c r="E437" s="3">
        <v>92</v>
      </c>
      <c r="F437" s="3">
        <v>97</v>
      </c>
      <c r="G437" s="17">
        <f t="shared" si="43"/>
        <v>95</v>
      </c>
      <c r="H437" s="3">
        <v>93</v>
      </c>
      <c r="I437" s="3">
        <v>95</v>
      </c>
      <c r="J437" s="17">
        <f t="shared" si="44"/>
        <v>94</v>
      </c>
      <c r="K437" s="3">
        <v>89</v>
      </c>
      <c r="L437" s="3">
        <v>87</v>
      </c>
      <c r="M437" s="17">
        <f t="shared" si="45"/>
        <v>88</v>
      </c>
      <c r="N437" s="3">
        <v>86</v>
      </c>
      <c r="O437" s="32">
        <v>88</v>
      </c>
      <c r="P437" s="17">
        <f t="shared" si="46"/>
        <v>87</v>
      </c>
      <c r="Q437" s="18">
        <f t="shared" si="47"/>
        <v>91</v>
      </c>
      <c r="R437" s="17" t="str">
        <f t="shared" si="48"/>
        <v>Xuất sắc</v>
      </c>
    </row>
    <row r="438" spans="1:18" s="41" customFormat="1" ht="15.75" customHeight="1" x14ac:dyDescent="0.2">
      <c r="A438" s="32">
        <v>29</v>
      </c>
      <c r="B438" s="33" t="s">
        <v>797</v>
      </c>
      <c r="C438" s="33" t="s">
        <v>395</v>
      </c>
      <c r="D438" s="33" t="s">
        <v>75</v>
      </c>
      <c r="E438" s="3">
        <v>90</v>
      </c>
      <c r="F438" s="3">
        <v>92</v>
      </c>
      <c r="G438" s="17">
        <f t="shared" si="43"/>
        <v>91</v>
      </c>
      <c r="H438" s="3">
        <v>90</v>
      </c>
      <c r="I438" s="3">
        <v>88</v>
      </c>
      <c r="J438" s="17">
        <f t="shared" si="44"/>
        <v>89</v>
      </c>
      <c r="K438" s="3">
        <v>95</v>
      </c>
      <c r="L438" s="3">
        <v>88</v>
      </c>
      <c r="M438" s="17">
        <f t="shared" si="45"/>
        <v>92</v>
      </c>
      <c r="N438" s="3">
        <v>87</v>
      </c>
      <c r="O438" s="32">
        <v>89</v>
      </c>
      <c r="P438" s="17">
        <f t="shared" si="46"/>
        <v>88</v>
      </c>
      <c r="Q438" s="18">
        <f t="shared" si="47"/>
        <v>90</v>
      </c>
      <c r="R438" s="17" t="str">
        <f t="shared" si="48"/>
        <v>Xuất sắc</v>
      </c>
    </row>
    <row r="439" spans="1:18" s="41" customFormat="1" ht="15.75" customHeight="1" x14ac:dyDescent="0.2">
      <c r="A439" s="32">
        <v>30</v>
      </c>
      <c r="B439" s="33" t="s">
        <v>798</v>
      </c>
      <c r="C439" s="33" t="s">
        <v>799</v>
      </c>
      <c r="D439" s="33" t="s">
        <v>401</v>
      </c>
      <c r="E439" s="3">
        <v>81</v>
      </c>
      <c r="F439" s="3">
        <v>84</v>
      </c>
      <c r="G439" s="17">
        <f t="shared" si="43"/>
        <v>83</v>
      </c>
      <c r="H439" s="3">
        <v>86</v>
      </c>
      <c r="I439" s="3">
        <v>86</v>
      </c>
      <c r="J439" s="17">
        <f t="shared" si="44"/>
        <v>86</v>
      </c>
      <c r="K439" s="3">
        <v>86</v>
      </c>
      <c r="L439" s="3">
        <v>78</v>
      </c>
      <c r="M439" s="17">
        <f t="shared" si="45"/>
        <v>82</v>
      </c>
      <c r="N439" s="3">
        <v>80</v>
      </c>
      <c r="O439" s="32">
        <v>82</v>
      </c>
      <c r="P439" s="17">
        <f t="shared" si="46"/>
        <v>81</v>
      </c>
      <c r="Q439" s="18">
        <f t="shared" si="47"/>
        <v>83</v>
      </c>
      <c r="R439" s="17" t="str">
        <f t="shared" si="48"/>
        <v>Tốt</v>
      </c>
    </row>
    <row r="440" spans="1:18" s="41" customFormat="1" ht="15.75" customHeight="1" x14ac:dyDescent="0.2">
      <c r="A440" s="32">
        <v>31</v>
      </c>
      <c r="B440" s="33" t="s">
        <v>800</v>
      </c>
      <c r="C440" s="33" t="s">
        <v>263</v>
      </c>
      <c r="D440" s="33" t="s">
        <v>401</v>
      </c>
      <c r="E440" s="3">
        <v>88</v>
      </c>
      <c r="F440" s="3">
        <v>86</v>
      </c>
      <c r="G440" s="17">
        <f t="shared" si="43"/>
        <v>87</v>
      </c>
      <c r="H440" s="3">
        <v>88</v>
      </c>
      <c r="I440" s="3">
        <v>87</v>
      </c>
      <c r="J440" s="17">
        <f t="shared" si="44"/>
        <v>88</v>
      </c>
      <c r="K440" s="3">
        <v>87</v>
      </c>
      <c r="L440" s="3">
        <v>88</v>
      </c>
      <c r="M440" s="17">
        <f t="shared" si="45"/>
        <v>88</v>
      </c>
      <c r="N440" s="3">
        <v>92</v>
      </c>
      <c r="O440" s="32">
        <v>91</v>
      </c>
      <c r="P440" s="17">
        <f t="shared" si="46"/>
        <v>92</v>
      </c>
      <c r="Q440" s="18">
        <f t="shared" si="47"/>
        <v>89</v>
      </c>
      <c r="R440" s="17" t="str">
        <f t="shared" si="48"/>
        <v>Tốt</v>
      </c>
    </row>
    <row r="441" spans="1:18" s="41" customFormat="1" ht="15.75" customHeight="1" x14ac:dyDescent="0.2">
      <c r="A441" s="32">
        <v>32</v>
      </c>
      <c r="B441" s="33" t="s">
        <v>801</v>
      </c>
      <c r="C441" s="33" t="s">
        <v>792</v>
      </c>
      <c r="D441" s="33" t="s">
        <v>802</v>
      </c>
      <c r="E441" s="3">
        <v>88</v>
      </c>
      <c r="F441" s="3">
        <v>86</v>
      </c>
      <c r="G441" s="17">
        <f t="shared" si="43"/>
        <v>87</v>
      </c>
      <c r="H441" s="3">
        <v>84</v>
      </c>
      <c r="I441" s="3">
        <v>88</v>
      </c>
      <c r="J441" s="17">
        <f t="shared" si="44"/>
        <v>86</v>
      </c>
      <c r="K441" s="3">
        <v>88</v>
      </c>
      <c r="L441" s="3">
        <v>76</v>
      </c>
      <c r="M441" s="17">
        <f t="shared" si="45"/>
        <v>82</v>
      </c>
      <c r="N441" s="3">
        <v>81</v>
      </c>
      <c r="O441" s="32">
        <v>83</v>
      </c>
      <c r="P441" s="17">
        <f t="shared" si="46"/>
        <v>82</v>
      </c>
      <c r="Q441" s="18">
        <f t="shared" si="47"/>
        <v>84</v>
      </c>
      <c r="R441" s="17" t="str">
        <f t="shared" si="48"/>
        <v>Tốt</v>
      </c>
    </row>
    <row r="442" spans="1:18" s="41" customFormat="1" ht="15.75" customHeight="1" x14ac:dyDescent="0.2">
      <c r="A442" s="32">
        <v>33</v>
      </c>
      <c r="B442" s="33" t="s">
        <v>803</v>
      </c>
      <c r="C442" s="33" t="s">
        <v>38</v>
      </c>
      <c r="D442" s="33" t="s">
        <v>802</v>
      </c>
      <c r="E442" s="3">
        <v>93</v>
      </c>
      <c r="F442" s="3">
        <v>88</v>
      </c>
      <c r="G442" s="17">
        <f t="shared" si="43"/>
        <v>91</v>
      </c>
      <c r="H442" s="3">
        <v>86</v>
      </c>
      <c r="I442" s="3">
        <v>95</v>
      </c>
      <c r="J442" s="17">
        <f t="shared" si="44"/>
        <v>91</v>
      </c>
      <c r="K442" s="3">
        <v>88</v>
      </c>
      <c r="L442" s="3">
        <v>88</v>
      </c>
      <c r="M442" s="17">
        <f t="shared" si="45"/>
        <v>88</v>
      </c>
      <c r="N442" s="3">
        <v>89</v>
      </c>
      <c r="O442" s="32">
        <v>89</v>
      </c>
      <c r="P442" s="17">
        <f t="shared" si="46"/>
        <v>89</v>
      </c>
      <c r="Q442" s="18">
        <f t="shared" si="47"/>
        <v>90</v>
      </c>
      <c r="R442" s="17" t="str">
        <f t="shared" si="48"/>
        <v>Xuất sắc</v>
      </c>
    </row>
    <row r="443" spans="1:18" s="41" customFormat="1" ht="15.75" customHeight="1" x14ac:dyDescent="0.2">
      <c r="A443" s="32">
        <v>34</v>
      </c>
      <c r="B443" s="33" t="s">
        <v>804</v>
      </c>
      <c r="C443" s="33" t="s">
        <v>422</v>
      </c>
      <c r="D443" s="33" t="s">
        <v>232</v>
      </c>
      <c r="E443" s="3">
        <v>88</v>
      </c>
      <c r="F443" s="3">
        <v>89</v>
      </c>
      <c r="G443" s="17">
        <f t="shared" si="43"/>
        <v>89</v>
      </c>
      <c r="H443" s="3">
        <v>85</v>
      </c>
      <c r="I443" s="3">
        <v>80</v>
      </c>
      <c r="J443" s="17">
        <f t="shared" si="44"/>
        <v>83</v>
      </c>
      <c r="K443" s="3">
        <v>81</v>
      </c>
      <c r="L443" s="3">
        <v>76</v>
      </c>
      <c r="M443" s="17">
        <f t="shared" si="45"/>
        <v>79</v>
      </c>
      <c r="N443" s="3">
        <v>77</v>
      </c>
      <c r="O443" s="32">
        <v>76</v>
      </c>
      <c r="P443" s="17">
        <f t="shared" si="46"/>
        <v>77</v>
      </c>
      <c r="Q443" s="18">
        <f t="shared" si="47"/>
        <v>82</v>
      </c>
      <c r="R443" s="17" t="str">
        <f t="shared" si="48"/>
        <v>Tốt</v>
      </c>
    </row>
    <row r="444" spans="1:18" s="41" customFormat="1" ht="15.75" customHeight="1" x14ac:dyDescent="0.2">
      <c r="A444" s="32">
        <v>35</v>
      </c>
      <c r="B444" s="33" t="s">
        <v>805</v>
      </c>
      <c r="C444" s="33" t="s">
        <v>422</v>
      </c>
      <c r="D444" s="33" t="s">
        <v>232</v>
      </c>
      <c r="E444" s="3">
        <v>87</v>
      </c>
      <c r="F444" s="3">
        <v>90</v>
      </c>
      <c r="G444" s="17">
        <f t="shared" si="43"/>
        <v>89</v>
      </c>
      <c r="H444" s="3">
        <v>80</v>
      </c>
      <c r="I444" s="3">
        <v>83</v>
      </c>
      <c r="J444" s="17">
        <f t="shared" si="44"/>
        <v>82</v>
      </c>
      <c r="K444" s="3">
        <v>85</v>
      </c>
      <c r="L444" s="3">
        <v>78</v>
      </c>
      <c r="M444" s="17">
        <f t="shared" si="45"/>
        <v>82</v>
      </c>
      <c r="N444" s="3">
        <v>75</v>
      </c>
      <c r="O444" s="32">
        <v>76</v>
      </c>
      <c r="P444" s="17">
        <f t="shared" si="46"/>
        <v>76</v>
      </c>
      <c r="Q444" s="18">
        <f t="shared" si="47"/>
        <v>82</v>
      </c>
      <c r="R444" s="17" t="str">
        <f t="shared" si="48"/>
        <v>Tốt</v>
      </c>
    </row>
    <row r="445" spans="1:18" s="41" customFormat="1" ht="15.75" customHeight="1" x14ac:dyDescent="0.2">
      <c r="A445" s="32">
        <v>36</v>
      </c>
      <c r="B445" s="33" t="s">
        <v>806</v>
      </c>
      <c r="C445" s="33" t="s">
        <v>807</v>
      </c>
      <c r="D445" s="33" t="s">
        <v>808</v>
      </c>
      <c r="E445" s="3">
        <v>80</v>
      </c>
      <c r="F445" s="3">
        <v>83</v>
      </c>
      <c r="G445" s="17">
        <f t="shared" si="43"/>
        <v>82</v>
      </c>
      <c r="H445" s="3">
        <v>83</v>
      </c>
      <c r="I445" s="3">
        <v>88</v>
      </c>
      <c r="J445" s="17">
        <f t="shared" si="44"/>
        <v>86</v>
      </c>
      <c r="K445" s="3">
        <v>87</v>
      </c>
      <c r="L445" s="3">
        <v>88</v>
      </c>
      <c r="M445" s="17">
        <f t="shared" si="45"/>
        <v>88</v>
      </c>
      <c r="N445" s="3">
        <v>85</v>
      </c>
      <c r="O445" s="32">
        <v>87</v>
      </c>
      <c r="P445" s="17">
        <f t="shared" si="46"/>
        <v>86</v>
      </c>
      <c r="Q445" s="18">
        <f t="shared" si="47"/>
        <v>86</v>
      </c>
      <c r="R445" s="17" t="str">
        <f t="shared" si="48"/>
        <v>Tốt</v>
      </c>
    </row>
    <row r="446" spans="1:18" s="41" customFormat="1" ht="15.75" customHeight="1" x14ac:dyDescent="0.2">
      <c r="A446" s="32">
        <v>37</v>
      </c>
      <c r="B446" s="33" t="s">
        <v>809</v>
      </c>
      <c r="C446" s="33" t="s">
        <v>582</v>
      </c>
      <c r="D446" s="33" t="s">
        <v>247</v>
      </c>
      <c r="E446" s="3">
        <v>91</v>
      </c>
      <c r="F446" s="3">
        <v>88</v>
      </c>
      <c r="G446" s="17">
        <f t="shared" si="43"/>
        <v>90</v>
      </c>
      <c r="H446" s="3">
        <v>82</v>
      </c>
      <c r="I446" s="3">
        <v>95</v>
      </c>
      <c r="J446" s="17">
        <f t="shared" si="44"/>
        <v>89</v>
      </c>
      <c r="K446" s="3">
        <v>95</v>
      </c>
      <c r="L446" s="3">
        <v>89</v>
      </c>
      <c r="M446" s="17">
        <f t="shared" si="45"/>
        <v>92</v>
      </c>
      <c r="N446" s="3">
        <v>95</v>
      </c>
      <c r="O446" s="32">
        <v>96</v>
      </c>
      <c r="P446" s="17">
        <f t="shared" si="46"/>
        <v>96</v>
      </c>
      <c r="Q446" s="18">
        <f t="shared" si="47"/>
        <v>92</v>
      </c>
      <c r="R446" s="17" t="str">
        <f t="shared" si="48"/>
        <v>Xuất sắc</v>
      </c>
    </row>
    <row r="447" spans="1:18" s="41" customFormat="1" ht="15.75" customHeight="1" x14ac:dyDescent="0.2">
      <c r="A447" s="32">
        <v>38</v>
      </c>
      <c r="B447" s="33" t="s">
        <v>810</v>
      </c>
      <c r="C447" s="33" t="s">
        <v>811</v>
      </c>
      <c r="D447" s="33" t="s">
        <v>113</v>
      </c>
      <c r="E447" s="3">
        <v>83</v>
      </c>
      <c r="F447" s="3">
        <v>85</v>
      </c>
      <c r="G447" s="17">
        <f t="shared" si="43"/>
        <v>84</v>
      </c>
      <c r="H447" s="3">
        <v>85</v>
      </c>
      <c r="I447" s="3">
        <v>95</v>
      </c>
      <c r="J447" s="17">
        <f t="shared" si="44"/>
        <v>90</v>
      </c>
      <c r="K447" s="3">
        <v>87</v>
      </c>
      <c r="L447" s="3">
        <v>88</v>
      </c>
      <c r="M447" s="17">
        <f t="shared" si="45"/>
        <v>88</v>
      </c>
      <c r="N447" s="3">
        <v>88</v>
      </c>
      <c r="O447" s="32">
        <v>89</v>
      </c>
      <c r="P447" s="17">
        <f t="shared" si="46"/>
        <v>89</v>
      </c>
      <c r="Q447" s="18">
        <f t="shared" si="47"/>
        <v>88</v>
      </c>
      <c r="R447" s="17" t="str">
        <f t="shared" si="48"/>
        <v>Tốt</v>
      </c>
    </row>
    <row r="448" spans="1:18" s="41" customFormat="1" ht="15.75" customHeight="1" x14ac:dyDescent="0.2">
      <c r="A448" s="32">
        <v>39</v>
      </c>
      <c r="B448" s="33" t="s">
        <v>812</v>
      </c>
      <c r="C448" s="33" t="s">
        <v>195</v>
      </c>
      <c r="D448" s="33" t="s">
        <v>113</v>
      </c>
      <c r="E448" s="3">
        <v>64</v>
      </c>
      <c r="F448" s="3">
        <v>89</v>
      </c>
      <c r="G448" s="17">
        <f t="shared" si="43"/>
        <v>77</v>
      </c>
      <c r="H448" s="3">
        <v>89</v>
      </c>
      <c r="I448" s="3">
        <v>87</v>
      </c>
      <c r="J448" s="17">
        <f t="shared" si="44"/>
        <v>88</v>
      </c>
      <c r="K448" s="3">
        <v>88</v>
      </c>
      <c r="L448" s="3">
        <v>78</v>
      </c>
      <c r="M448" s="17">
        <f t="shared" si="45"/>
        <v>83</v>
      </c>
      <c r="N448" s="3">
        <v>82</v>
      </c>
      <c r="O448" s="32">
        <v>84</v>
      </c>
      <c r="P448" s="17">
        <f t="shared" si="46"/>
        <v>83</v>
      </c>
      <c r="Q448" s="18">
        <f t="shared" si="47"/>
        <v>83</v>
      </c>
      <c r="R448" s="17" t="str">
        <f t="shared" si="48"/>
        <v>Tốt</v>
      </c>
    </row>
    <row r="449" spans="1:18" s="41" customFormat="1" ht="15.75" customHeight="1" x14ac:dyDescent="0.2">
      <c r="A449" s="32">
        <v>40</v>
      </c>
      <c r="B449" s="33" t="s">
        <v>813</v>
      </c>
      <c r="C449" s="33" t="s">
        <v>814</v>
      </c>
      <c r="D449" s="33" t="s">
        <v>815</v>
      </c>
      <c r="E449" s="3">
        <v>95</v>
      </c>
      <c r="F449" s="3">
        <v>95</v>
      </c>
      <c r="G449" s="17">
        <f t="shared" si="43"/>
        <v>95</v>
      </c>
      <c r="H449" s="3">
        <v>90</v>
      </c>
      <c r="I449" s="3">
        <v>95</v>
      </c>
      <c r="J449" s="17">
        <f t="shared" si="44"/>
        <v>93</v>
      </c>
      <c r="K449" s="3">
        <v>95</v>
      </c>
      <c r="L449" s="3">
        <v>95</v>
      </c>
      <c r="M449" s="17">
        <f t="shared" si="45"/>
        <v>95</v>
      </c>
      <c r="N449" s="3">
        <v>94</v>
      </c>
      <c r="O449" s="32">
        <v>95</v>
      </c>
      <c r="P449" s="17">
        <f t="shared" si="46"/>
        <v>95</v>
      </c>
      <c r="Q449" s="18">
        <f t="shared" si="47"/>
        <v>95</v>
      </c>
      <c r="R449" s="17" t="str">
        <f t="shared" si="48"/>
        <v>Xuất sắc</v>
      </c>
    </row>
    <row r="450" spans="1:18" s="41" customFormat="1" ht="15.75" customHeight="1" x14ac:dyDescent="0.2">
      <c r="A450" s="32">
        <v>41</v>
      </c>
      <c r="B450" s="33" t="s">
        <v>816</v>
      </c>
      <c r="C450" s="33" t="s">
        <v>44</v>
      </c>
      <c r="D450" s="33" t="s">
        <v>815</v>
      </c>
      <c r="E450" s="3">
        <v>85</v>
      </c>
      <c r="F450" s="3">
        <v>85</v>
      </c>
      <c r="G450" s="17">
        <f t="shared" si="43"/>
        <v>85</v>
      </c>
      <c r="H450" s="3">
        <v>75</v>
      </c>
      <c r="I450" s="3">
        <v>60</v>
      </c>
      <c r="J450" s="17">
        <f t="shared" si="44"/>
        <v>68</v>
      </c>
      <c r="K450" s="3">
        <v>73</v>
      </c>
      <c r="L450" s="3">
        <v>73</v>
      </c>
      <c r="M450" s="17">
        <f t="shared" si="45"/>
        <v>73</v>
      </c>
      <c r="N450" s="3">
        <v>81</v>
      </c>
      <c r="O450" s="32">
        <v>83</v>
      </c>
      <c r="P450" s="17">
        <f t="shared" si="46"/>
        <v>82</v>
      </c>
      <c r="Q450" s="18">
        <f t="shared" si="47"/>
        <v>77</v>
      </c>
      <c r="R450" s="17" t="str">
        <f t="shared" si="48"/>
        <v>Khá</v>
      </c>
    </row>
    <row r="451" spans="1:18" s="41" customFormat="1" ht="15.75" customHeight="1" x14ac:dyDescent="0.2">
      <c r="A451" s="32">
        <v>42</v>
      </c>
      <c r="B451" s="33" t="s">
        <v>817</v>
      </c>
      <c r="C451" s="33" t="s">
        <v>818</v>
      </c>
      <c r="D451" s="33" t="s">
        <v>425</v>
      </c>
      <c r="E451" s="3">
        <v>90</v>
      </c>
      <c r="F451" s="3">
        <v>91</v>
      </c>
      <c r="G451" s="17">
        <f t="shared" si="43"/>
        <v>91</v>
      </c>
      <c r="H451" s="3">
        <v>93</v>
      </c>
      <c r="I451" s="3">
        <v>95</v>
      </c>
      <c r="J451" s="17">
        <f t="shared" si="44"/>
        <v>94</v>
      </c>
      <c r="K451" s="3">
        <v>95</v>
      </c>
      <c r="L451" s="3">
        <v>89</v>
      </c>
      <c r="M451" s="17">
        <f t="shared" si="45"/>
        <v>92</v>
      </c>
      <c r="N451" s="3">
        <v>94</v>
      </c>
      <c r="O451" s="32">
        <v>93</v>
      </c>
      <c r="P451" s="17">
        <f t="shared" si="46"/>
        <v>94</v>
      </c>
      <c r="Q451" s="18">
        <f t="shared" si="47"/>
        <v>93</v>
      </c>
      <c r="R451" s="17" t="str">
        <f t="shared" si="48"/>
        <v>Xuất sắc</v>
      </c>
    </row>
    <row r="452" spans="1:18" s="41" customFormat="1" ht="15.75" customHeight="1" x14ac:dyDescent="0.2">
      <c r="A452" s="32">
        <v>43</v>
      </c>
      <c r="B452" s="33" t="s">
        <v>819</v>
      </c>
      <c r="C452" s="33" t="s">
        <v>28</v>
      </c>
      <c r="D452" s="33" t="s">
        <v>254</v>
      </c>
      <c r="E452" s="3">
        <v>85</v>
      </c>
      <c r="F452" s="3">
        <v>85</v>
      </c>
      <c r="G452" s="17">
        <f t="shared" si="43"/>
        <v>85</v>
      </c>
      <c r="H452" s="3">
        <v>75</v>
      </c>
      <c r="I452" s="3">
        <v>81</v>
      </c>
      <c r="J452" s="17">
        <f t="shared" si="44"/>
        <v>78</v>
      </c>
      <c r="K452" s="3">
        <v>81</v>
      </c>
      <c r="L452" s="3">
        <v>77</v>
      </c>
      <c r="M452" s="17">
        <f t="shared" si="45"/>
        <v>79</v>
      </c>
      <c r="N452" s="3">
        <v>84</v>
      </c>
      <c r="O452" s="32">
        <v>86</v>
      </c>
      <c r="P452" s="17">
        <f t="shared" si="46"/>
        <v>85</v>
      </c>
      <c r="Q452" s="18">
        <f t="shared" si="47"/>
        <v>82</v>
      </c>
      <c r="R452" s="17" t="str">
        <f t="shared" si="48"/>
        <v>Tốt</v>
      </c>
    </row>
    <row r="453" spans="1:18" s="41" customFormat="1" ht="15.75" customHeight="1" x14ac:dyDescent="0.2">
      <c r="A453" s="32">
        <v>44</v>
      </c>
      <c r="B453" s="33" t="s">
        <v>820</v>
      </c>
      <c r="C453" s="33" t="s">
        <v>821</v>
      </c>
      <c r="D453" s="33" t="s">
        <v>126</v>
      </c>
      <c r="E453" s="3">
        <v>89</v>
      </c>
      <c r="F453" s="3">
        <v>85</v>
      </c>
      <c r="G453" s="17">
        <f t="shared" si="43"/>
        <v>87</v>
      </c>
      <c r="H453" s="3">
        <v>70</v>
      </c>
      <c r="I453" s="3">
        <v>87</v>
      </c>
      <c r="J453" s="17">
        <f t="shared" si="44"/>
        <v>79</v>
      </c>
      <c r="K453" s="3">
        <v>87</v>
      </c>
      <c r="L453" s="3">
        <v>76</v>
      </c>
      <c r="M453" s="17">
        <f t="shared" si="45"/>
        <v>82</v>
      </c>
      <c r="N453" s="3">
        <v>74</v>
      </c>
      <c r="O453" s="32">
        <v>77</v>
      </c>
      <c r="P453" s="17">
        <f t="shared" si="46"/>
        <v>76</v>
      </c>
      <c r="Q453" s="18">
        <f t="shared" si="47"/>
        <v>81</v>
      </c>
      <c r="R453" s="17" t="str">
        <f t="shared" si="48"/>
        <v>Tốt</v>
      </c>
    </row>
    <row r="454" spans="1:18" s="41" customFormat="1" ht="15.75" customHeight="1" x14ac:dyDescent="0.2">
      <c r="A454" s="32">
        <v>45</v>
      </c>
      <c r="B454" s="33" t="s">
        <v>822</v>
      </c>
      <c r="C454" s="33" t="s">
        <v>59</v>
      </c>
      <c r="D454" s="33" t="s">
        <v>126</v>
      </c>
      <c r="E454" s="3">
        <v>88</v>
      </c>
      <c r="F454" s="3">
        <v>80</v>
      </c>
      <c r="G454" s="17">
        <f t="shared" si="43"/>
        <v>84</v>
      </c>
      <c r="H454" s="3">
        <v>80</v>
      </c>
      <c r="I454" s="3">
        <v>89</v>
      </c>
      <c r="J454" s="17">
        <f t="shared" si="44"/>
        <v>85</v>
      </c>
      <c r="K454" s="3">
        <v>89</v>
      </c>
      <c r="L454" s="3">
        <v>89</v>
      </c>
      <c r="M454" s="17">
        <f t="shared" si="45"/>
        <v>89</v>
      </c>
      <c r="N454" s="3">
        <v>87</v>
      </c>
      <c r="O454" s="32">
        <v>89</v>
      </c>
      <c r="P454" s="17">
        <f t="shared" si="46"/>
        <v>88</v>
      </c>
      <c r="Q454" s="18">
        <f t="shared" si="47"/>
        <v>87</v>
      </c>
      <c r="R454" s="17" t="str">
        <f t="shared" si="48"/>
        <v>Tốt</v>
      </c>
    </row>
    <row r="455" spans="1:18" s="41" customFormat="1" ht="15.75" customHeight="1" x14ac:dyDescent="0.2">
      <c r="A455" s="32">
        <v>46</v>
      </c>
      <c r="B455" s="33" t="s">
        <v>823</v>
      </c>
      <c r="C455" s="33" t="s">
        <v>98</v>
      </c>
      <c r="D455" s="33" t="s">
        <v>126</v>
      </c>
      <c r="E455" s="3">
        <v>90</v>
      </c>
      <c r="F455" s="3">
        <v>80</v>
      </c>
      <c r="G455" s="17">
        <f t="shared" si="43"/>
        <v>85</v>
      </c>
      <c r="H455" s="3">
        <v>60</v>
      </c>
      <c r="I455" s="3">
        <v>84</v>
      </c>
      <c r="J455" s="17">
        <f t="shared" si="44"/>
        <v>72</v>
      </c>
      <c r="K455" s="3">
        <v>84</v>
      </c>
      <c r="L455" s="3">
        <v>78</v>
      </c>
      <c r="M455" s="17">
        <f t="shared" si="45"/>
        <v>81</v>
      </c>
      <c r="N455" s="3">
        <v>82</v>
      </c>
      <c r="O455" s="32">
        <v>85</v>
      </c>
      <c r="P455" s="17">
        <f t="shared" si="46"/>
        <v>84</v>
      </c>
      <c r="Q455" s="18">
        <f t="shared" si="47"/>
        <v>81</v>
      </c>
      <c r="R455" s="17" t="str">
        <f t="shared" si="48"/>
        <v>Tốt</v>
      </c>
    </row>
    <row r="456" spans="1:18" s="41" customFormat="1" ht="15.75" customHeight="1" x14ac:dyDescent="0.2">
      <c r="A456" s="32">
        <v>47</v>
      </c>
      <c r="B456" s="33" t="s">
        <v>824</v>
      </c>
      <c r="C456" s="33" t="s">
        <v>195</v>
      </c>
      <c r="D456" s="33" t="s">
        <v>126</v>
      </c>
      <c r="E456" s="3">
        <v>86</v>
      </c>
      <c r="F456" s="3">
        <v>88</v>
      </c>
      <c r="G456" s="17">
        <f t="shared" si="43"/>
        <v>87</v>
      </c>
      <c r="H456" s="3">
        <v>88</v>
      </c>
      <c r="I456" s="3">
        <v>88</v>
      </c>
      <c r="J456" s="17">
        <f t="shared" si="44"/>
        <v>88</v>
      </c>
      <c r="K456" s="3">
        <v>88</v>
      </c>
      <c r="L456" s="3">
        <v>77</v>
      </c>
      <c r="M456" s="17">
        <f t="shared" si="45"/>
        <v>83</v>
      </c>
      <c r="N456" s="3">
        <v>77</v>
      </c>
      <c r="O456" s="32">
        <v>79</v>
      </c>
      <c r="P456" s="17">
        <f t="shared" si="46"/>
        <v>78</v>
      </c>
      <c r="Q456" s="18">
        <f t="shared" si="47"/>
        <v>84</v>
      </c>
      <c r="R456" s="17" t="str">
        <f t="shared" si="48"/>
        <v>Tốt</v>
      </c>
    </row>
    <row r="457" spans="1:18" s="41" customFormat="1" ht="15.75" customHeight="1" x14ac:dyDescent="0.2">
      <c r="A457" s="32">
        <v>48</v>
      </c>
      <c r="B457" s="33" t="s">
        <v>825</v>
      </c>
      <c r="C457" s="33" t="s">
        <v>198</v>
      </c>
      <c r="D457" s="33" t="s">
        <v>126</v>
      </c>
      <c r="E457" s="3">
        <v>64</v>
      </c>
      <c r="F457" s="3">
        <v>85</v>
      </c>
      <c r="G457" s="17">
        <f t="shared" si="43"/>
        <v>75</v>
      </c>
      <c r="H457" s="3">
        <v>70</v>
      </c>
      <c r="I457" s="3">
        <v>87</v>
      </c>
      <c r="J457" s="17">
        <f t="shared" si="44"/>
        <v>79</v>
      </c>
      <c r="K457" s="3">
        <v>87</v>
      </c>
      <c r="L457" s="3">
        <v>75</v>
      </c>
      <c r="M457" s="17">
        <f t="shared" si="45"/>
        <v>81</v>
      </c>
      <c r="N457" s="3">
        <v>75</v>
      </c>
      <c r="O457" s="32">
        <v>76</v>
      </c>
      <c r="P457" s="17">
        <f t="shared" si="46"/>
        <v>76</v>
      </c>
      <c r="Q457" s="18">
        <f t="shared" si="47"/>
        <v>78</v>
      </c>
      <c r="R457" s="17" t="str">
        <f t="shared" si="48"/>
        <v>Khá</v>
      </c>
    </row>
    <row r="458" spans="1:18" s="41" customFormat="1" ht="15.75" customHeight="1" x14ac:dyDescent="0.2">
      <c r="A458" s="32">
        <v>49</v>
      </c>
      <c r="B458" s="33" t="s">
        <v>826</v>
      </c>
      <c r="C458" s="33" t="s">
        <v>222</v>
      </c>
      <c r="D458" s="33" t="s">
        <v>126</v>
      </c>
      <c r="E458" s="3">
        <v>86</v>
      </c>
      <c r="F458" s="3">
        <v>89</v>
      </c>
      <c r="G458" s="17">
        <f t="shared" si="43"/>
        <v>88</v>
      </c>
      <c r="H458" s="3">
        <v>86</v>
      </c>
      <c r="I458" s="3">
        <v>84</v>
      </c>
      <c r="J458" s="17">
        <f t="shared" si="44"/>
        <v>85</v>
      </c>
      <c r="K458" s="3">
        <v>84</v>
      </c>
      <c r="L458" s="3">
        <v>55</v>
      </c>
      <c r="M458" s="17">
        <f t="shared" si="45"/>
        <v>70</v>
      </c>
      <c r="N458" s="3">
        <v>74</v>
      </c>
      <c r="O458" s="32">
        <v>77</v>
      </c>
      <c r="P458" s="17">
        <f t="shared" si="46"/>
        <v>76</v>
      </c>
      <c r="Q458" s="18">
        <f t="shared" si="47"/>
        <v>80</v>
      </c>
      <c r="R458" s="17" t="str">
        <f t="shared" si="48"/>
        <v>Tốt</v>
      </c>
    </row>
    <row r="459" spans="1:18" s="41" customFormat="1" ht="15.75" customHeight="1" x14ac:dyDescent="0.2">
      <c r="A459" s="32">
        <v>50</v>
      </c>
      <c r="B459" s="33" t="s">
        <v>827</v>
      </c>
      <c r="C459" s="33" t="s">
        <v>44</v>
      </c>
      <c r="D459" s="33" t="s">
        <v>321</v>
      </c>
      <c r="E459" s="3">
        <v>80</v>
      </c>
      <c r="F459" s="3">
        <v>80</v>
      </c>
      <c r="G459" s="17">
        <f t="shared" si="43"/>
        <v>80</v>
      </c>
      <c r="H459" s="3">
        <v>70</v>
      </c>
      <c r="I459" s="3">
        <v>84</v>
      </c>
      <c r="J459" s="17">
        <f t="shared" si="44"/>
        <v>77</v>
      </c>
      <c r="K459" s="3">
        <v>84</v>
      </c>
      <c r="L459" s="3">
        <v>86</v>
      </c>
      <c r="M459" s="17">
        <f t="shared" si="45"/>
        <v>85</v>
      </c>
      <c r="N459" s="3">
        <v>85</v>
      </c>
      <c r="O459" s="32">
        <v>88</v>
      </c>
      <c r="P459" s="17">
        <f t="shared" si="46"/>
        <v>87</v>
      </c>
      <c r="Q459" s="18">
        <f t="shared" si="47"/>
        <v>82</v>
      </c>
      <c r="R459" s="17" t="str">
        <f t="shared" si="48"/>
        <v>Tốt</v>
      </c>
    </row>
    <row r="460" spans="1:18" s="41" customFormat="1" ht="15.75" customHeight="1" x14ac:dyDescent="0.2">
      <c r="A460" s="32">
        <v>51</v>
      </c>
      <c r="B460" s="33" t="s">
        <v>828</v>
      </c>
      <c r="C460" s="33" t="s">
        <v>195</v>
      </c>
      <c r="D460" s="33" t="s">
        <v>829</v>
      </c>
      <c r="E460" s="3">
        <v>95</v>
      </c>
      <c r="F460" s="3">
        <v>95</v>
      </c>
      <c r="G460" s="17">
        <f t="shared" si="43"/>
        <v>95</v>
      </c>
      <c r="H460" s="3">
        <v>85</v>
      </c>
      <c r="I460" s="3">
        <v>88</v>
      </c>
      <c r="J460" s="17">
        <f t="shared" si="44"/>
        <v>87</v>
      </c>
      <c r="K460" s="3">
        <v>88</v>
      </c>
      <c r="L460" s="3">
        <v>78</v>
      </c>
      <c r="M460" s="17">
        <f t="shared" si="45"/>
        <v>83</v>
      </c>
      <c r="N460" s="3">
        <v>83</v>
      </c>
      <c r="O460" s="32">
        <v>87</v>
      </c>
      <c r="P460" s="17">
        <f t="shared" si="46"/>
        <v>85</v>
      </c>
      <c r="Q460" s="18">
        <f t="shared" si="47"/>
        <v>88</v>
      </c>
      <c r="R460" s="17" t="str">
        <f t="shared" si="48"/>
        <v>Tốt</v>
      </c>
    </row>
    <row r="461" spans="1:18" s="41" customFormat="1" ht="15.75" customHeight="1" x14ac:dyDescent="0.2">
      <c r="A461" s="32">
        <v>52</v>
      </c>
      <c r="B461" s="33" t="s">
        <v>830</v>
      </c>
      <c r="C461" s="33" t="s">
        <v>831</v>
      </c>
      <c r="D461" s="33" t="s">
        <v>829</v>
      </c>
      <c r="E461" s="3">
        <v>90</v>
      </c>
      <c r="F461" s="3">
        <v>90</v>
      </c>
      <c r="G461" s="17">
        <f t="shared" si="43"/>
        <v>90</v>
      </c>
      <c r="H461" s="3">
        <v>85</v>
      </c>
      <c r="I461" s="3">
        <v>87</v>
      </c>
      <c r="J461" s="17">
        <f t="shared" si="44"/>
        <v>86</v>
      </c>
      <c r="K461" s="3">
        <v>95</v>
      </c>
      <c r="L461" s="3">
        <v>95</v>
      </c>
      <c r="M461" s="17">
        <f t="shared" si="45"/>
        <v>95</v>
      </c>
      <c r="N461" s="3">
        <v>85</v>
      </c>
      <c r="O461" s="32">
        <v>89</v>
      </c>
      <c r="P461" s="17">
        <f t="shared" si="46"/>
        <v>87</v>
      </c>
      <c r="Q461" s="18">
        <f t="shared" si="47"/>
        <v>90</v>
      </c>
      <c r="R461" s="17" t="str">
        <f t="shared" si="48"/>
        <v>Xuất sắc</v>
      </c>
    </row>
    <row r="462" spans="1:18" s="41" customFormat="1" ht="15.75" customHeight="1" x14ac:dyDescent="0.2">
      <c r="A462" s="32">
        <v>53</v>
      </c>
      <c r="B462" s="33" t="s">
        <v>832</v>
      </c>
      <c r="C462" s="33" t="s">
        <v>334</v>
      </c>
      <c r="D462" s="33" t="s">
        <v>323</v>
      </c>
      <c r="E462" s="3">
        <v>80</v>
      </c>
      <c r="F462" s="3">
        <v>77</v>
      </c>
      <c r="G462" s="17">
        <f t="shared" si="43"/>
        <v>79</v>
      </c>
      <c r="H462" s="3">
        <v>82</v>
      </c>
      <c r="I462" s="3">
        <v>85</v>
      </c>
      <c r="J462" s="17">
        <f t="shared" si="44"/>
        <v>84</v>
      </c>
      <c r="K462" s="3">
        <v>80</v>
      </c>
      <c r="L462" s="3">
        <v>78</v>
      </c>
      <c r="M462" s="17">
        <f t="shared" si="45"/>
        <v>79</v>
      </c>
      <c r="N462" s="3">
        <v>83</v>
      </c>
      <c r="O462" s="32">
        <v>82</v>
      </c>
      <c r="P462" s="17">
        <f t="shared" si="46"/>
        <v>83</v>
      </c>
      <c r="Q462" s="18">
        <f t="shared" si="47"/>
        <v>81</v>
      </c>
      <c r="R462" s="17" t="str">
        <f t="shared" si="48"/>
        <v>Tốt</v>
      </c>
    </row>
    <row r="463" spans="1:18" s="41" customFormat="1" ht="15.75" customHeight="1" x14ac:dyDescent="0.2">
      <c r="A463" s="32">
        <v>54</v>
      </c>
      <c r="B463" s="33" t="s">
        <v>833</v>
      </c>
      <c r="C463" s="33" t="s">
        <v>465</v>
      </c>
      <c r="D463" s="33" t="s">
        <v>323</v>
      </c>
      <c r="E463" s="3">
        <v>90</v>
      </c>
      <c r="F463" s="3">
        <v>95</v>
      </c>
      <c r="G463" s="17">
        <f t="shared" si="43"/>
        <v>93</v>
      </c>
      <c r="H463" s="3">
        <v>92</v>
      </c>
      <c r="I463" s="3">
        <v>88</v>
      </c>
      <c r="J463" s="17">
        <f t="shared" si="44"/>
        <v>90</v>
      </c>
      <c r="K463" s="3">
        <v>88</v>
      </c>
      <c r="L463" s="3">
        <v>89</v>
      </c>
      <c r="M463" s="17">
        <f t="shared" si="45"/>
        <v>89</v>
      </c>
      <c r="N463" s="3">
        <v>95</v>
      </c>
      <c r="O463" s="32">
        <v>96</v>
      </c>
      <c r="P463" s="17">
        <f t="shared" si="46"/>
        <v>96</v>
      </c>
      <c r="Q463" s="18">
        <f t="shared" si="47"/>
        <v>92</v>
      </c>
      <c r="R463" s="17" t="str">
        <f t="shared" si="48"/>
        <v>Xuất sắc</v>
      </c>
    </row>
    <row r="464" spans="1:18" s="41" customFormat="1" ht="15.75" customHeight="1" x14ac:dyDescent="0.2">
      <c r="A464" s="32">
        <v>55</v>
      </c>
      <c r="B464" s="33" t="s">
        <v>834</v>
      </c>
      <c r="C464" s="33" t="s">
        <v>59</v>
      </c>
      <c r="D464" s="33" t="s">
        <v>323</v>
      </c>
      <c r="E464" s="3">
        <v>88</v>
      </c>
      <c r="F464" s="3">
        <v>88</v>
      </c>
      <c r="G464" s="17">
        <f t="shared" si="43"/>
        <v>88</v>
      </c>
      <c r="H464" s="3">
        <v>80</v>
      </c>
      <c r="I464" s="3">
        <v>87</v>
      </c>
      <c r="J464" s="17">
        <f t="shared" si="44"/>
        <v>84</v>
      </c>
      <c r="K464" s="3">
        <v>85</v>
      </c>
      <c r="L464" s="3">
        <v>74</v>
      </c>
      <c r="M464" s="17">
        <f t="shared" si="45"/>
        <v>80</v>
      </c>
      <c r="N464" s="3">
        <v>75</v>
      </c>
      <c r="O464" s="32">
        <v>77</v>
      </c>
      <c r="P464" s="17">
        <f t="shared" si="46"/>
        <v>76</v>
      </c>
      <c r="Q464" s="18">
        <f t="shared" si="47"/>
        <v>82</v>
      </c>
      <c r="R464" s="17" t="str">
        <f t="shared" si="48"/>
        <v>Tốt</v>
      </c>
    </row>
    <row r="465" spans="1:18" s="41" customFormat="1" ht="15.75" customHeight="1" x14ac:dyDescent="0.2">
      <c r="A465" s="32">
        <v>56</v>
      </c>
      <c r="B465" s="33" t="s">
        <v>835</v>
      </c>
      <c r="C465" s="33" t="s">
        <v>112</v>
      </c>
      <c r="D465" s="33" t="s">
        <v>159</v>
      </c>
      <c r="E465" s="3">
        <v>95</v>
      </c>
      <c r="F465" s="3">
        <v>95</v>
      </c>
      <c r="G465" s="17">
        <f t="shared" si="43"/>
        <v>95</v>
      </c>
      <c r="H465" s="3">
        <v>93</v>
      </c>
      <c r="I465" s="3">
        <v>95</v>
      </c>
      <c r="J465" s="17">
        <f t="shared" si="44"/>
        <v>94</v>
      </c>
      <c r="K465" s="3">
        <v>95</v>
      </c>
      <c r="L465" s="3">
        <v>95</v>
      </c>
      <c r="M465" s="17">
        <f t="shared" si="45"/>
        <v>95</v>
      </c>
      <c r="N465" s="3">
        <v>95</v>
      </c>
      <c r="O465" s="32">
        <v>96</v>
      </c>
      <c r="P465" s="17">
        <f t="shared" si="46"/>
        <v>96</v>
      </c>
      <c r="Q465" s="18">
        <f t="shared" si="47"/>
        <v>95</v>
      </c>
      <c r="R465" s="17" t="str">
        <f t="shared" si="48"/>
        <v>Xuất sắc</v>
      </c>
    </row>
    <row r="466" spans="1:18" s="41" customFormat="1" ht="15.75" customHeight="1" x14ac:dyDescent="0.2">
      <c r="A466" s="32">
        <v>57</v>
      </c>
      <c r="B466" s="33" t="s">
        <v>836</v>
      </c>
      <c r="C466" s="33" t="s">
        <v>837</v>
      </c>
      <c r="D466" s="33" t="s">
        <v>159</v>
      </c>
      <c r="E466" s="3">
        <v>55</v>
      </c>
      <c r="F466" s="3">
        <v>95</v>
      </c>
      <c r="G466" s="17">
        <f t="shared" si="43"/>
        <v>75</v>
      </c>
      <c r="H466" s="3">
        <v>92</v>
      </c>
      <c r="I466" s="3">
        <v>95</v>
      </c>
      <c r="J466" s="17">
        <f t="shared" si="44"/>
        <v>94</v>
      </c>
      <c r="K466" s="3">
        <v>95</v>
      </c>
      <c r="L466" s="3">
        <v>95</v>
      </c>
      <c r="M466" s="17">
        <f t="shared" si="45"/>
        <v>95</v>
      </c>
      <c r="N466" s="3">
        <v>96</v>
      </c>
      <c r="O466" s="32">
        <v>96</v>
      </c>
      <c r="P466" s="17">
        <f t="shared" si="46"/>
        <v>96</v>
      </c>
      <c r="Q466" s="18">
        <f t="shared" si="47"/>
        <v>90</v>
      </c>
      <c r="R466" s="17" t="str">
        <f t="shared" si="48"/>
        <v>Xuất sắc</v>
      </c>
    </row>
    <row r="467" spans="1:18" s="41" customFormat="1" ht="15.75" customHeight="1" x14ac:dyDescent="0.2">
      <c r="A467" s="32">
        <v>58</v>
      </c>
      <c r="B467" s="33" t="s">
        <v>838</v>
      </c>
      <c r="C467" s="33" t="s">
        <v>403</v>
      </c>
      <c r="D467" s="33" t="s">
        <v>159</v>
      </c>
      <c r="E467" s="3">
        <v>80</v>
      </c>
      <c r="F467" s="3">
        <v>90</v>
      </c>
      <c r="G467" s="17">
        <f t="shared" si="43"/>
        <v>85</v>
      </c>
      <c r="H467" s="3">
        <v>75</v>
      </c>
      <c r="I467" s="3">
        <v>88</v>
      </c>
      <c r="J467" s="17">
        <f t="shared" si="44"/>
        <v>82</v>
      </c>
      <c r="K467" s="3">
        <v>95</v>
      </c>
      <c r="L467" s="3">
        <v>89</v>
      </c>
      <c r="M467" s="17">
        <f t="shared" si="45"/>
        <v>92</v>
      </c>
      <c r="N467" s="3">
        <v>89</v>
      </c>
      <c r="O467" s="32">
        <v>89</v>
      </c>
      <c r="P467" s="17">
        <f t="shared" si="46"/>
        <v>89</v>
      </c>
      <c r="Q467" s="18">
        <f t="shared" si="47"/>
        <v>87</v>
      </c>
      <c r="R467" s="17" t="str">
        <f t="shared" si="48"/>
        <v>Tốt</v>
      </c>
    </row>
    <row r="468" spans="1:18" s="41" customFormat="1" ht="15.75" customHeight="1" x14ac:dyDescent="0.2">
      <c r="A468" s="32">
        <v>59</v>
      </c>
      <c r="B468" s="33" t="s">
        <v>839</v>
      </c>
      <c r="C468" s="33" t="s">
        <v>59</v>
      </c>
      <c r="D468" s="33" t="s">
        <v>159</v>
      </c>
      <c r="E468" s="3">
        <v>88</v>
      </c>
      <c r="F468" s="3">
        <v>88</v>
      </c>
      <c r="G468" s="17">
        <f t="shared" si="43"/>
        <v>88</v>
      </c>
      <c r="H468" s="3">
        <v>90</v>
      </c>
      <c r="I468" s="3">
        <v>88</v>
      </c>
      <c r="J468" s="17">
        <f t="shared" si="44"/>
        <v>89</v>
      </c>
      <c r="K468" s="3">
        <v>89</v>
      </c>
      <c r="L468" s="3">
        <v>88</v>
      </c>
      <c r="M468" s="17">
        <f t="shared" si="45"/>
        <v>89</v>
      </c>
      <c r="N468" s="3">
        <v>93</v>
      </c>
      <c r="O468" s="32">
        <v>95</v>
      </c>
      <c r="P468" s="17">
        <f t="shared" si="46"/>
        <v>94</v>
      </c>
      <c r="Q468" s="18">
        <f t="shared" si="47"/>
        <v>90</v>
      </c>
      <c r="R468" s="17" t="str">
        <f t="shared" si="48"/>
        <v>Xuất sắc</v>
      </c>
    </row>
    <row r="469" spans="1:18" s="41" customFormat="1" ht="15.75" customHeight="1" x14ac:dyDescent="0.2">
      <c r="A469" s="32">
        <v>60</v>
      </c>
      <c r="B469" s="33" t="s">
        <v>840</v>
      </c>
      <c r="C469" s="33" t="s">
        <v>705</v>
      </c>
      <c r="D469" s="33" t="s">
        <v>159</v>
      </c>
      <c r="E469" s="3">
        <v>55</v>
      </c>
      <c r="F469" s="3">
        <v>90</v>
      </c>
      <c r="G469" s="17">
        <f t="shared" si="43"/>
        <v>73</v>
      </c>
      <c r="H469" s="3">
        <v>88</v>
      </c>
      <c r="I469" s="3">
        <v>88</v>
      </c>
      <c r="J469" s="17">
        <f t="shared" si="44"/>
        <v>88</v>
      </c>
      <c r="K469" s="3">
        <v>85</v>
      </c>
      <c r="L469" s="3">
        <v>85</v>
      </c>
      <c r="M469" s="17">
        <f t="shared" si="45"/>
        <v>85</v>
      </c>
      <c r="N469" s="3">
        <v>88</v>
      </c>
      <c r="O469" s="32">
        <v>89</v>
      </c>
      <c r="P469" s="17">
        <f t="shared" si="46"/>
        <v>89</v>
      </c>
      <c r="Q469" s="18">
        <f t="shared" si="47"/>
        <v>84</v>
      </c>
      <c r="R469" s="17" t="str">
        <f t="shared" si="48"/>
        <v>Tốt</v>
      </c>
    </row>
    <row r="470" spans="1:18" s="48" customFormat="1" ht="15.75" customHeight="1" x14ac:dyDescent="0.2">
      <c r="R470" s="59"/>
    </row>
    <row r="471" spans="1:18" s="48" customFormat="1" ht="15.75" customHeight="1" x14ac:dyDescent="0.25">
      <c r="B471" s="61" t="s">
        <v>1886</v>
      </c>
      <c r="C471" s="61">
        <v>419</v>
      </c>
      <c r="D471" s="61"/>
      <c r="E471" s="61"/>
      <c r="F471" s="61"/>
      <c r="G471" s="61" t="s">
        <v>1884</v>
      </c>
      <c r="H471" s="61"/>
      <c r="I471" s="61">
        <v>4</v>
      </c>
      <c r="J471" s="62"/>
      <c r="R471" s="59"/>
    </row>
    <row r="472" spans="1:18" s="48" customFormat="1" ht="15.75" customHeight="1" x14ac:dyDescent="0.25">
      <c r="B472" s="61" t="s">
        <v>1887</v>
      </c>
      <c r="C472" s="61">
        <v>65</v>
      </c>
      <c r="D472" s="61"/>
      <c r="E472" s="61"/>
      <c r="F472" s="61"/>
      <c r="G472" s="61"/>
      <c r="H472" s="61"/>
      <c r="I472" s="61"/>
      <c r="J472" s="62"/>
      <c r="R472" s="59"/>
    </row>
    <row r="473" spans="1:18" s="48" customFormat="1" ht="15.75" customHeight="1" x14ac:dyDescent="0.25">
      <c r="B473" s="61" t="s">
        <v>1888</v>
      </c>
      <c r="C473" s="61">
        <v>285</v>
      </c>
      <c r="D473" s="61"/>
      <c r="E473" s="61"/>
      <c r="F473" s="61"/>
      <c r="G473" s="61"/>
      <c r="H473" s="61"/>
      <c r="I473" s="61"/>
      <c r="J473" s="62"/>
      <c r="R473" s="59"/>
    </row>
    <row r="474" spans="1:18" s="48" customFormat="1" ht="15.75" customHeight="1" x14ac:dyDescent="0.25">
      <c r="B474" s="61" t="s">
        <v>1428</v>
      </c>
      <c r="C474" s="61">
        <v>69</v>
      </c>
      <c r="D474" s="61"/>
      <c r="E474" s="61"/>
      <c r="F474" s="61"/>
      <c r="G474" s="61"/>
      <c r="H474" s="61"/>
      <c r="I474" s="61"/>
      <c r="J474" s="62"/>
      <c r="R474" s="59"/>
    </row>
    <row r="475" spans="1:18" s="48" customFormat="1" ht="15.75" customHeight="1" x14ac:dyDescent="0.25">
      <c r="B475" s="61" t="s">
        <v>1889</v>
      </c>
      <c r="C475" s="61">
        <v>0</v>
      </c>
      <c r="D475" s="61"/>
      <c r="E475" s="61"/>
      <c r="F475" s="61"/>
      <c r="G475" s="61"/>
      <c r="H475" s="61"/>
      <c r="I475" s="61"/>
      <c r="J475" s="62"/>
      <c r="R475" s="59"/>
    </row>
    <row r="476" spans="1:18" s="48" customFormat="1" ht="15.75" customHeight="1" x14ac:dyDescent="0.25">
      <c r="B476" s="61" t="s">
        <v>1892</v>
      </c>
      <c r="C476" s="61">
        <v>0</v>
      </c>
      <c r="D476" s="61"/>
      <c r="E476" s="61"/>
      <c r="F476" s="61"/>
      <c r="G476" s="61"/>
      <c r="H476" s="61"/>
      <c r="I476" s="61"/>
      <c r="J476" s="62"/>
      <c r="R476" s="59"/>
    </row>
    <row r="477" spans="1:18" s="48" customFormat="1" ht="15.75" customHeight="1" x14ac:dyDescent="0.2">
      <c r="R477" s="59"/>
    </row>
    <row r="478" spans="1:18" s="48" customFormat="1" ht="15.75" customHeight="1" x14ac:dyDescent="0.2">
      <c r="R478" s="59"/>
    </row>
    <row r="479" spans="1:18" s="48" customFormat="1" ht="15.75" customHeight="1" x14ac:dyDescent="0.2">
      <c r="R479" s="59"/>
    </row>
    <row r="480" spans="1:18" s="48" customFormat="1" ht="15.75" customHeight="1" x14ac:dyDescent="0.2">
      <c r="R480" s="59"/>
    </row>
    <row r="481" spans="18:18" s="48" customFormat="1" ht="15.75" customHeight="1" x14ac:dyDescent="0.2">
      <c r="R481" s="59"/>
    </row>
    <row r="482" spans="18:18" s="48" customFormat="1" ht="15.75" customHeight="1" x14ac:dyDescent="0.2">
      <c r="R482" s="59"/>
    </row>
    <row r="483" spans="18:18" s="48" customFormat="1" ht="15.75" customHeight="1" x14ac:dyDescent="0.2">
      <c r="R483" s="59"/>
    </row>
    <row r="484" spans="18:18" s="48" customFormat="1" ht="15.75" customHeight="1" x14ac:dyDescent="0.2">
      <c r="R484" s="59"/>
    </row>
    <row r="485" spans="18:18" s="48" customFormat="1" ht="15.75" customHeight="1" x14ac:dyDescent="0.2">
      <c r="R485" s="59"/>
    </row>
    <row r="486" spans="18:18" s="48" customFormat="1" ht="15.75" customHeight="1" x14ac:dyDescent="0.2">
      <c r="R486" s="59"/>
    </row>
    <row r="487" spans="18:18" s="48" customFormat="1" ht="15.75" customHeight="1" x14ac:dyDescent="0.2">
      <c r="R487" s="59"/>
    </row>
    <row r="488" spans="18:18" s="48" customFormat="1" ht="15.75" customHeight="1" x14ac:dyDescent="0.2">
      <c r="R488" s="59"/>
    </row>
    <row r="489" spans="18:18" s="48" customFormat="1" ht="15.75" customHeight="1" x14ac:dyDescent="0.2">
      <c r="R489" s="59"/>
    </row>
    <row r="490" spans="18:18" s="48" customFormat="1" ht="15.75" customHeight="1" x14ac:dyDescent="0.2">
      <c r="R490" s="59"/>
    </row>
    <row r="491" spans="18:18" s="48" customFormat="1" ht="15.75" customHeight="1" x14ac:dyDescent="0.2">
      <c r="R491" s="59"/>
    </row>
    <row r="492" spans="18:18" s="48" customFormat="1" ht="15.75" customHeight="1" x14ac:dyDescent="0.2">
      <c r="R492" s="59"/>
    </row>
    <row r="493" spans="18:18" s="48" customFormat="1" ht="15.75" customHeight="1" x14ac:dyDescent="0.2">
      <c r="R493" s="59"/>
    </row>
    <row r="494" spans="18:18" s="48" customFormat="1" ht="15.75" customHeight="1" x14ac:dyDescent="0.2">
      <c r="R494" s="59"/>
    </row>
    <row r="495" spans="18:18" s="48" customFormat="1" ht="15.75" customHeight="1" x14ac:dyDescent="0.2">
      <c r="R495" s="59"/>
    </row>
    <row r="496" spans="18:18" s="48" customFormat="1" ht="15.75" customHeight="1" x14ac:dyDescent="0.2">
      <c r="R496" s="59"/>
    </row>
    <row r="497" spans="18:18" s="48" customFormat="1" ht="15.75" customHeight="1" x14ac:dyDescent="0.2">
      <c r="R497" s="59"/>
    </row>
    <row r="498" spans="18:18" s="48" customFormat="1" ht="15.75" customHeight="1" x14ac:dyDescent="0.2">
      <c r="R498" s="59"/>
    </row>
    <row r="499" spans="18:18" s="48" customFormat="1" ht="15.75" customHeight="1" x14ac:dyDescent="0.2">
      <c r="R499" s="59"/>
    </row>
    <row r="500" spans="18:18" s="48" customFormat="1" ht="15.75" customHeight="1" x14ac:dyDescent="0.2">
      <c r="R500" s="59"/>
    </row>
    <row r="501" spans="18:18" s="48" customFormat="1" ht="15.75" customHeight="1" x14ac:dyDescent="0.2">
      <c r="R501" s="59"/>
    </row>
    <row r="502" spans="18:18" s="48" customFormat="1" ht="15.75" customHeight="1" x14ac:dyDescent="0.2">
      <c r="R502" s="59"/>
    </row>
    <row r="503" spans="18:18" s="48" customFormat="1" ht="15.75" customHeight="1" x14ac:dyDescent="0.2">
      <c r="R503" s="59"/>
    </row>
    <row r="504" spans="18:18" s="48" customFormat="1" ht="15.75" customHeight="1" x14ac:dyDescent="0.2">
      <c r="R504" s="59"/>
    </row>
    <row r="505" spans="18:18" s="48" customFormat="1" ht="15.75" customHeight="1" x14ac:dyDescent="0.2">
      <c r="R505" s="59"/>
    </row>
    <row r="506" spans="18:18" s="48" customFormat="1" ht="15.75" customHeight="1" x14ac:dyDescent="0.2">
      <c r="R506" s="59"/>
    </row>
    <row r="507" spans="18:18" s="48" customFormat="1" ht="15.75" customHeight="1" x14ac:dyDescent="0.2">
      <c r="R507" s="59"/>
    </row>
    <row r="508" spans="18:18" s="48" customFormat="1" ht="15.75" customHeight="1" x14ac:dyDescent="0.2">
      <c r="R508" s="59"/>
    </row>
    <row r="509" spans="18:18" s="48" customFormat="1" ht="15.75" customHeight="1" x14ac:dyDescent="0.2">
      <c r="R509" s="59"/>
    </row>
    <row r="510" spans="18:18" s="48" customFormat="1" ht="15.75" customHeight="1" x14ac:dyDescent="0.2">
      <c r="R510" s="59"/>
    </row>
    <row r="511" spans="18:18" s="48" customFormat="1" ht="15.75" customHeight="1" x14ac:dyDescent="0.2">
      <c r="R511" s="59"/>
    </row>
    <row r="512" spans="18:18" s="48" customFormat="1" ht="15.75" customHeight="1" x14ac:dyDescent="0.2">
      <c r="R512" s="59"/>
    </row>
    <row r="513" spans="18:18" s="48" customFormat="1" ht="15.75" customHeight="1" x14ac:dyDescent="0.2">
      <c r="R513" s="59"/>
    </row>
    <row r="514" spans="18:18" s="48" customFormat="1" ht="15.75" customHeight="1" x14ac:dyDescent="0.2">
      <c r="R514" s="59"/>
    </row>
    <row r="515" spans="18:18" s="48" customFormat="1" ht="15.75" customHeight="1" x14ac:dyDescent="0.2">
      <c r="R515" s="59"/>
    </row>
    <row r="516" spans="18:18" s="48" customFormat="1" ht="15.75" customHeight="1" x14ac:dyDescent="0.2">
      <c r="R516" s="59"/>
    </row>
    <row r="517" spans="18:18" s="48" customFormat="1" ht="15.75" customHeight="1" x14ac:dyDescent="0.2">
      <c r="R517" s="59"/>
    </row>
    <row r="518" spans="18:18" s="48" customFormat="1" ht="15.75" customHeight="1" x14ac:dyDescent="0.2">
      <c r="R518" s="59"/>
    </row>
    <row r="519" spans="18:18" s="48" customFormat="1" ht="15.75" customHeight="1" x14ac:dyDescent="0.2">
      <c r="R519" s="59"/>
    </row>
    <row r="520" spans="18:18" s="48" customFormat="1" ht="15.75" customHeight="1" x14ac:dyDescent="0.2">
      <c r="R520" s="59"/>
    </row>
    <row r="521" spans="18:18" s="48" customFormat="1" ht="15.75" customHeight="1" x14ac:dyDescent="0.2">
      <c r="R521" s="59"/>
    </row>
    <row r="522" spans="18:18" s="48" customFormat="1" ht="15.75" customHeight="1" x14ac:dyDescent="0.2">
      <c r="R522" s="59"/>
    </row>
    <row r="523" spans="18:18" s="48" customFormat="1" ht="15.75" customHeight="1" x14ac:dyDescent="0.2">
      <c r="R523" s="59"/>
    </row>
    <row r="524" spans="18:18" s="48" customFormat="1" ht="15.75" customHeight="1" x14ac:dyDescent="0.2">
      <c r="R524" s="59"/>
    </row>
    <row r="525" spans="18:18" s="48" customFormat="1" ht="15.75" customHeight="1" x14ac:dyDescent="0.2">
      <c r="R525" s="59"/>
    </row>
    <row r="526" spans="18:18" s="48" customFormat="1" ht="15.75" customHeight="1" x14ac:dyDescent="0.2">
      <c r="R526" s="59"/>
    </row>
    <row r="527" spans="18:18" s="48" customFormat="1" ht="15.75" customHeight="1" x14ac:dyDescent="0.2">
      <c r="R527" s="59"/>
    </row>
    <row r="528" spans="18:18" s="48" customFormat="1" ht="15.75" customHeight="1" x14ac:dyDescent="0.2">
      <c r="R528" s="59"/>
    </row>
    <row r="529" spans="18:18" s="48" customFormat="1" ht="15.75" customHeight="1" x14ac:dyDescent="0.2">
      <c r="R529" s="59"/>
    </row>
    <row r="530" spans="18:18" s="48" customFormat="1" ht="15.75" customHeight="1" x14ac:dyDescent="0.2">
      <c r="R530" s="59"/>
    </row>
    <row r="531" spans="18:18" s="48" customFormat="1" ht="15.75" customHeight="1" x14ac:dyDescent="0.2">
      <c r="R531" s="59"/>
    </row>
    <row r="532" spans="18:18" s="48" customFormat="1" ht="15.75" customHeight="1" x14ac:dyDescent="0.2">
      <c r="R532" s="59"/>
    </row>
    <row r="533" spans="18:18" s="48" customFormat="1" ht="15.75" customHeight="1" x14ac:dyDescent="0.2">
      <c r="R533" s="59"/>
    </row>
    <row r="534" spans="18:18" s="48" customFormat="1" ht="15.75" customHeight="1" x14ac:dyDescent="0.2">
      <c r="R534" s="59"/>
    </row>
  </sheetData>
  <mergeCells count="106">
    <mergeCell ref="A406:R406"/>
    <mergeCell ref="A407:A409"/>
    <mergeCell ref="B407:B409"/>
    <mergeCell ref="C407:C409"/>
    <mergeCell ref="D407:D409"/>
    <mergeCell ref="E407:R407"/>
    <mergeCell ref="E408:G408"/>
    <mergeCell ref="H408:J408"/>
    <mergeCell ref="K408:M408"/>
    <mergeCell ref="N408:P408"/>
    <mergeCell ref="Q408:Q409"/>
    <mergeCell ref="R408:R409"/>
    <mergeCell ref="A345:R345"/>
    <mergeCell ref="A346:A348"/>
    <mergeCell ref="B346:B348"/>
    <mergeCell ref="C346:C348"/>
    <mergeCell ref="D346:D348"/>
    <mergeCell ref="E346:R346"/>
    <mergeCell ref="E347:G347"/>
    <mergeCell ref="H347:J347"/>
    <mergeCell ref="K347:M347"/>
    <mergeCell ref="N347:P347"/>
    <mergeCell ref="Q347:Q348"/>
    <mergeCell ref="R347:R348"/>
    <mergeCell ref="N276:O276"/>
    <mergeCell ref="A281:R281"/>
    <mergeCell ref="A282:A284"/>
    <mergeCell ref="B282:B284"/>
    <mergeCell ref="C282:C284"/>
    <mergeCell ref="D282:D284"/>
    <mergeCell ref="E282:R282"/>
    <mergeCell ref="E283:G283"/>
    <mergeCell ref="H283:J283"/>
    <mergeCell ref="K283:M283"/>
    <mergeCell ref="N283:P283"/>
    <mergeCell ref="Q283:Q284"/>
    <mergeCell ref="R283:R284"/>
    <mergeCell ref="A218:R218"/>
    <mergeCell ref="A219:A221"/>
    <mergeCell ref="B219:B221"/>
    <mergeCell ref="C219:C221"/>
    <mergeCell ref="D219:D221"/>
    <mergeCell ref="E219:R219"/>
    <mergeCell ref="E220:G220"/>
    <mergeCell ref="H220:J220"/>
    <mergeCell ref="K220:M220"/>
    <mergeCell ref="N220:P220"/>
    <mergeCell ref="Q220:Q221"/>
    <mergeCell ref="R220:R221"/>
    <mergeCell ref="A155:R155"/>
    <mergeCell ref="A156:A158"/>
    <mergeCell ref="B156:B158"/>
    <mergeCell ref="C156:C158"/>
    <mergeCell ref="D156:D158"/>
    <mergeCell ref="E156:R156"/>
    <mergeCell ref="E157:G157"/>
    <mergeCell ref="H157:J157"/>
    <mergeCell ref="K157:M157"/>
    <mergeCell ref="N157:P157"/>
    <mergeCell ref="Q157:Q158"/>
    <mergeCell ref="R157:R158"/>
    <mergeCell ref="A94:R94"/>
    <mergeCell ref="A95:A97"/>
    <mergeCell ref="B95:B97"/>
    <mergeCell ref="C95:C97"/>
    <mergeCell ref="D95:D97"/>
    <mergeCell ref="E95:R95"/>
    <mergeCell ref="E96:G96"/>
    <mergeCell ref="H96:J96"/>
    <mergeCell ref="K96:M96"/>
    <mergeCell ref="N96:P96"/>
    <mergeCell ref="Q96:Q97"/>
    <mergeCell ref="R96:R97"/>
    <mergeCell ref="A60:R60"/>
    <mergeCell ref="A61:A63"/>
    <mergeCell ref="B61:B63"/>
    <mergeCell ref="C61:C63"/>
    <mergeCell ref="D61:D63"/>
    <mergeCell ref="E61:R61"/>
    <mergeCell ref="E62:G62"/>
    <mergeCell ref="H62:J62"/>
    <mergeCell ref="K62:M62"/>
    <mergeCell ref="N62:P62"/>
    <mergeCell ref="Q62:Q63"/>
    <mergeCell ref="R62:R63"/>
    <mergeCell ref="B1:C1"/>
    <mergeCell ref="A5:S5"/>
    <mergeCell ref="A4:S4"/>
    <mergeCell ref="A8:R8"/>
    <mergeCell ref="K16:L16"/>
    <mergeCell ref="F43:H43"/>
    <mergeCell ref="K47:L47"/>
    <mergeCell ref="A9:A11"/>
    <mergeCell ref="B9:B11"/>
    <mergeCell ref="C9:C11"/>
    <mergeCell ref="D9:D11"/>
    <mergeCell ref="E9:R9"/>
    <mergeCell ref="E10:G10"/>
    <mergeCell ref="H10:J10"/>
    <mergeCell ref="K10:M10"/>
    <mergeCell ref="N10:P10"/>
    <mergeCell ref="Q10:Q11"/>
    <mergeCell ref="R10:R11"/>
    <mergeCell ref="E1:R1"/>
    <mergeCell ref="E2:R2"/>
    <mergeCell ref="A6:R6"/>
  </mergeCells>
  <conditionalFormatting sqref="F12:F58">
    <cfRule type="containsText" priority="11" stopIfTrue="1" operator="containsText" text="d">
      <formula>NOT(ISERROR(SEARCH("d",F12)))</formula>
    </cfRule>
  </conditionalFormatting>
  <conditionalFormatting sqref="F64:F92">
    <cfRule type="expression" priority="10" stopIfTrue="1">
      <formula>NOT(ISERROR(SEARCH("d",F64)))</formula>
    </cfRule>
  </conditionalFormatting>
  <conditionalFormatting sqref="F98:F153">
    <cfRule type="expression" priority="9" stopIfTrue="1">
      <formula>NOT(ISERROR(SEARCH("d",F98)))</formula>
    </cfRule>
  </conditionalFormatting>
  <conditionalFormatting sqref="F159:F216">
    <cfRule type="expression" priority="8" stopIfTrue="1">
      <formula>NOT(ISERROR(SEARCH("d",F159)))</formula>
    </cfRule>
  </conditionalFormatting>
  <conditionalFormatting sqref="F159:F216">
    <cfRule type="expression" priority="7" stopIfTrue="1">
      <formula>NOT(ISERROR(SEARCH("d",F159)))</formula>
    </cfRule>
  </conditionalFormatting>
  <conditionalFormatting sqref="F159:F216">
    <cfRule type="expression" priority="6" stopIfTrue="1">
      <formula>NOT(ISERROR(SEARCH("d",F159)))</formula>
    </cfRule>
  </conditionalFormatting>
  <conditionalFormatting sqref="F222:F279">
    <cfRule type="expression" priority="5" stopIfTrue="1">
      <formula>NOT(ISERROR(SEARCH("d",F222)))</formula>
    </cfRule>
  </conditionalFormatting>
  <conditionalFormatting sqref="F222:F279">
    <cfRule type="expression" priority="4" stopIfTrue="1">
      <formula>NOT(ISERROR(SEARCH("d",F222)))</formula>
    </cfRule>
  </conditionalFormatting>
  <conditionalFormatting sqref="F285:F343">
    <cfRule type="expression" priority="3" stopIfTrue="1">
      <formula>NOT(ISERROR(SEARCH("d",F285)))</formula>
    </cfRule>
  </conditionalFormatting>
  <conditionalFormatting sqref="F349:F404">
    <cfRule type="expression" priority="2" stopIfTrue="1">
      <formula>NOT(ISERROR(SEARCH("d",F349)))</formula>
    </cfRule>
  </conditionalFormatting>
  <conditionalFormatting sqref="F410:F469">
    <cfRule type="expression" priority="1" stopIfTrue="1">
      <formula>NOT(ISERROR(SEARCH("d",F410)))</formula>
    </cfRule>
  </conditionalFormatting>
  <pageMargins left="0.51181102362204722" right="0.31496062992125984" top="0.55118110236220474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0"/>
  <sheetViews>
    <sheetView workbookViewId="0">
      <selection activeCell="U11" sqref="U11"/>
    </sheetView>
  </sheetViews>
  <sheetFormatPr defaultRowHeight="15" x14ac:dyDescent="0.25"/>
  <cols>
    <col min="1" max="1" width="5.140625" style="67" customWidth="1"/>
    <col min="2" max="2" width="16" style="67" customWidth="1"/>
    <col min="3" max="3" width="20.7109375" style="67" customWidth="1"/>
    <col min="4" max="4" width="6" style="67" customWidth="1"/>
    <col min="5" max="5" width="6.5703125" style="67" customWidth="1"/>
    <col min="6" max="6" width="5.42578125" style="67" customWidth="1"/>
    <col min="7" max="7" width="5.140625" style="67" customWidth="1"/>
    <col min="8" max="8" width="5.28515625" style="67" customWidth="1"/>
    <col min="9" max="9" width="5.42578125" style="67" customWidth="1"/>
    <col min="10" max="10" width="5" style="67" customWidth="1"/>
    <col min="11" max="11" width="5.5703125" style="67" customWidth="1"/>
    <col min="12" max="12" width="5.140625" style="67" customWidth="1"/>
    <col min="13" max="13" width="5.5703125" style="67" customWidth="1"/>
    <col min="14" max="14" width="5.42578125" style="67" customWidth="1"/>
    <col min="15" max="15" width="7" style="67" customWidth="1"/>
    <col min="16" max="16384" width="9.140625" style="67"/>
  </cols>
  <sheetData>
    <row r="1" spans="1:19" ht="16.5" x14ac:dyDescent="0.25">
      <c r="A1" s="263" t="s">
        <v>0</v>
      </c>
      <c r="B1" s="263"/>
      <c r="C1" s="263"/>
      <c r="D1" s="263"/>
      <c r="E1" s="4" t="s">
        <v>843</v>
      </c>
      <c r="F1" s="4"/>
      <c r="G1" s="260" t="s">
        <v>844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66"/>
    </row>
    <row r="2" spans="1:19" ht="16.5" x14ac:dyDescent="0.25">
      <c r="A2" s="264" t="s">
        <v>1</v>
      </c>
      <c r="B2" s="264"/>
      <c r="C2" s="264"/>
      <c r="D2" s="264"/>
      <c r="E2" s="264"/>
      <c r="F2" s="4" t="s">
        <v>845</v>
      </c>
      <c r="G2" s="260" t="s">
        <v>846</v>
      </c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68"/>
    </row>
    <row r="3" spans="1:19" ht="16.5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1"/>
      <c r="O3" s="1"/>
      <c r="P3" s="68"/>
      <c r="Q3" s="68"/>
      <c r="R3" s="68"/>
      <c r="S3" s="68"/>
    </row>
    <row r="4" spans="1:19" ht="18.75" x14ac:dyDescent="0.3">
      <c r="A4" s="261" t="s">
        <v>3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</row>
    <row r="5" spans="1:19" ht="18.75" x14ac:dyDescent="0.3">
      <c r="A5" s="262" t="s">
        <v>842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</row>
    <row r="6" spans="1:19" ht="16.5" x14ac:dyDescent="0.25">
      <c r="A6" s="240" t="s">
        <v>1896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</row>
    <row r="7" spans="1:19" ht="16.5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1:19" s="70" customFormat="1" ht="24" customHeight="1" x14ac:dyDescent="0.25">
      <c r="A8" s="219" t="s">
        <v>847</v>
      </c>
      <c r="B8" s="69"/>
      <c r="E8" s="71"/>
      <c r="F8" s="72"/>
      <c r="G8" s="72"/>
    </row>
    <row r="9" spans="1:19" s="70" customFormat="1" ht="24" customHeight="1" x14ac:dyDescent="0.25">
      <c r="A9" s="219" t="s">
        <v>848</v>
      </c>
      <c r="B9" s="69"/>
      <c r="E9" s="71"/>
      <c r="F9" s="72"/>
      <c r="G9" s="72"/>
    </row>
    <row r="10" spans="1:19" s="70" customFormat="1" ht="24" customHeight="1" x14ac:dyDescent="0.2">
      <c r="A10" s="258" t="s">
        <v>4</v>
      </c>
      <c r="B10" s="258" t="s">
        <v>5</v>
      </c>
      <c r="C10" s="258" t="s">
        <v>849</v>
      </c>
      <c r="D10" s="253" t="s">
        <v>850</v>
      </c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6" t="s">
        <v>851</v>
      </c>
      <c r="Q10" s="247" t="s">
        <v>14</v>
      </c>
      <c r="R10" s="247" t="s">
        <v>852</v>
      </c>
    </row>
    <row r="11" spans="1:19" s="70" customFormat="1" ht="24" customHeight="1" x14ac:dyDescent="0.2">
      <c r="A11" s="258"/>
      <c r="B11" s="258"/>
      <c r="C11" s="258"/>
      <c r="D11" s="250" t="s">
        <v>9</v>
      </c>
      <c r="E11" s="250"/>
      <c r="F11" s="251" t="s">
        <v>17</v>
      </c>
      <c r="G11" s="253" t="s">
        <v>10</v>
      </c>
      <c r="H11" s="253"/>
      <c r="I11" s="254" t="s">
        <v>17</v>
      </c>
      <c r="J11" s="253" t="s">
        <v>11</v>
      </c>
      <c r="K11" s="253"/>
      <c r="L11" s="254" t="s">
        <v>17</v>
      </c>
      <c r="M11" s="253" t="s">
        <v>12</v>
      </c>
      <c r="N11" s="253"/>
      <c r="O11" s="253" t="s">
        <v>17</v>
      </c>
      <c r="P11" s="256"/>
      <c r="Q11" s="248"/>
      <c r="R11" s="248"/>
    </row>
    <row r="12" spans="1:19" s="70" customFormat="1" ht="24" customHeight="1" x14ac:dyDescent="0.2">
      <c r="A12" s="258"/>
      <c r="B12" s="258"/>
      <c r="C12" s="259"/>
      <c r="D12" s="65" t="s">
        <v>853</v>
      </c>
      <c r="E12" s="65" t="s">
        <v>854</v>
      </c>
      <c r="F12" s="252"/>
      <c r="G12" s="65" t="s">
        <v>853</v>
      </c>
      <c r="H12" s="65" t="s">
        <v>854</v>
      </c>
      <c r="I12" s="255"/>
      <c r="J12" s="65" t="s">
        <v>853</v>
      </c>
      <c r="K12" s="65" t="s">
        <v>854</v>
      </c>
      <c r="L12" s="255"/>
      <c r="M12" s="65" t="s">
        <v>853</v>
      </c>
      <c r="N12" s="65" t="s">
        <v>854</v>
      </c>
      <c r="O12" s="253"/>
      <c r="P12" s="256"/>
      <c r="Q12" s="249"/>
      <c r="R12" s="249"/>
    </row>
    <row r="13" spans="1:19" s="70" customFormat="1" ht="24" customHeight="1" x14ac:dyDescent="0.2">
      <c r="A13" s="73">
        <v>1</v>
      </c>
      <c r="B13" s="74" t="s">
        <v>855</v>
      </c>
      <c r="C13" s="75" t="s">
        <v>856</v>
      </c>
      <c r="D13" s="76">
        <v>83</v>
      </c>
      <c r="E13" s="64">
        <v>82</v>
      </c>
      <c r="F13" s="64">
        <f>(E13+D13)/2</f>
        <v>82.5</v>
      </c>
      <c r="G13" s="64">
        <v>82</v>
      </c>
      <c r="H13" s="64">
        <v>86</v>
      </c>
      <c r="I13" s="77">
        <f>(H13+G13)/2</f>
        <v>84</v>
      </c>
      <c r="J13" s="64">
        <v>82</v>
      </c>
      <c r="K13" s="64">
        <v>83</v>
      </c>
      <c r="L13" s="77">
        <f>(K13+J13)/2</f>
        <v>82.5</v>
      </c>
      <c r="M13" s="64">
        <v>82</v>
      </c>
      <c r="N13" s="64">
        <v>85</v>
      </c>
      <c r="O13" s="77">
        <f>(N13+M13)/2</f>
        <v>83.5</v>
      </c>
      <c r="P13" s="73">
        <v>83</v>
      </c>
      <c r="Q13" s="73" t="s">
        <v>1893</v>
      </c>
      <c r="R13" s="73"/>
    </row>
    <row r="14" spans="1:19" s="70" customFormat="1" ht="24" customHeight="1" x14ac:dyDescent="0.2">
      <c r="A14" s="73">
        <v>2</v>
      </c>
      <c r="B14" s="5" t="s">
        <v>857</v>
      </c>
      <c r="C14" s="5" t="s">
        <v>858</v>
      </c>
      <c r="D14" s="78">
        <v>86</v>
      </c>
      <c r="E14" s="64">
        <v>82</v>
      </c>
      <c r="F14" s="64">
        <f t="shared" ref="F14:F41" si="0">(E14+D14)/2</f>
        <v>84</v>
      </c>
      <c r="G14" s="64">
        <v>82</v>
      </c>
      <c r="H14" s="64">
        <v>88</v>
      </c>
      <c r="I14" s="77">
        <f t="shared" ref="I14:I41" si="1">(H14+G14)/2</f>
        <v>85</v>
      </c>
      <c r="J14" s="64">
        <v>88</v>
      </c>
      <c r="K14" s="64">
        <v>85</v>
      </c>
      <c r="L14" s="77">
        <f t="shared" ref="L14:L41" si="2">(K14+J14)/2</f>
        <v>86.5</v>
      </c>
      <c r="M14" s="64">
        <v>88</v>
      </c>
      <c r="N14" s="64">
        <v>89</v>
      </c>
      <c r="O14" s="77">
        <f t="shared" ref="O14:O41" si="3">(N14+M14)/2</f>
        <v>88.5</v>
      </c>
      <c r="P14" s="73">
        <v>86</v>
      </c>
      <c r="Q14" s="73" t="s">
        <v>1893</v>
      </c>
      <c r="R14" s="73"/>
    </row>
    <row r="15" spans="1:19" s="70" customFormat="1" ht="24" customHeight="1" x14ac:dyDescent="0.2">
      <c r="A15" s="73">
        <v>3</v>
      </c>
      <c r="B15" s="5" t="s">
        <v>859</v>
      </c>
      <c r="C15" s="5" t="s">
        <v>860</v>
      </c>
      <c r="D15" s="78">
        <v>84</v>
      </c>
      <c r="E15" s="64">
        <v>82</v>
      </c>
      <c r="F15" s="64">
        <f t="shared" si="0"/>
        <v>83</v>
      </c>
      <c r="G15" s="64">
        <v>82</v>
      </c>
      <c r="H15" s="64">
        <v>81</v>
      </c>
      <c r="I15" s="77">
        <f t="shared" si="1"/>
        <v>81.5</v>
      </c>
      <c r="J15" s="64">
        <v>81</v>
      </c>
      <c r="K15" s="64">
        <v>80</v>
      </c>
      <c r="L15" s="77">
        <f t="shared" si="2"/>
        <v>80.5</v>
      </c>
      <c r="M15" s="64">
        <v>60</v>
      </c>
      <c r="N15" s="64">
        <v>85</v>
      </c>
      <c r="O15" s="77">
        <f t="shared" si="3"/>
        <v>72.5</v>
      </c>
      <c r="P15" s="73">
        <v>79</v>
      </c>
      <c r="Q15" s="73" t="s">
        <v>1428</v>
      </c>
      <c r="R15" s="73"/>
    </row>
    <row r="16" spans="1:19" s="70" customFormat="1" ht="24" customHeight="1" x14ac:dyDescent="0.2">
      <c r="A16" s="73">
        <v>4</v>
      </c>
      <c r="B16" s="5" t="s">
        <v>861</v>
      </c>
      <c r="C16" s="5" t="s">
        <v>862</v>
      </c>
      <c r="D16" s="78">
        <v>81</v>
      </c>
      <c r="E16" s="64">
        <v>78</v>
      </c>
      <c r="F16" s="64">
        <f t="shared" si="0"/>
        <v>79.5</v>
      </c>
      <c r="G16" s="64">
        <v>81</v>
      </c>
      <c r="H16" s="64">
        <v>83</v>
      </c>
      <c r="I16" s="77">
        <f t="shared" si="1"/>
        <v>82</v>
      </c>
      <c r="J16" s="64">
        <v>80</v>
      </c>
      <c r="K16" s="64">
        <v>81</v>
      </c>
      <c r="L16" s="77">
        <f t="shared" si="2"/>
        <v>80.5</v>
      </c>
      <c r="M16" s="64">
        <v>80</v>
      </c>
      <c r="N16" s="64">
        <v>84</v>
      </c>
      <c r="O16" s="77">
        <f t="shared" si="3"/>
        <v>82</v>
      </c>
      <c r="P16" s="73">
        <v>81</v>
      </c>
      <c r="Q16" s="73" t="s">
        <v>1893</v>
      </c>
      <c r="R16" s="73"/>
    </row>
    <row r="17" spans="1:18" s="70" customFormat="1" ht="24" customHeight="1" x14ac:dyDescent="0.2">
      <c r="A17" s="73">
        <v>5</v>
      </c>
      <c r="B17" s="5" t="s">
        <v>863</v>
      </c>
      <c r="C17" s="5" t="s">
        <v>864</v>
      </c>
      <c r="D17" s="78">
        <v>86</v>
      </c>
      <c r="E17" s="64">
        <v>82</v>
      </c>
      <c r="F17" s="64">
        <f t="shared" si="0"/>
        <v>84</v>
      </c>
      <c r="G17" s="64">
        <v>82</v>
      </c>
      <c r="H17" s="64">
        <v>80</v>
      </c>
      <c r="I17" s="77">
        <f t="shared" si="1"/>
        <v>81</v>
      </c>
      <c r="J17" s="64">
        <v>80</v>
      </c>
      <c r="K17" s="64">
        <v>82</v>
      </c>
      <c r="L17" s="77">
        <f t="shared" si="2"/>
        <v>81</v>
      </c>
      <c r="M17" s="64">
        <v>80</v>
      </c>
      <c r="N17" s="64">
        <v>86</v>
      </c>
      <c r="O17" s="77">
        <f t="shared" si="3"/>
        <v>83</v>
      </c>
      <c r="P17" s="73">
        <v>82</v>
      </c>
      <c r="Q17" s="73" t="s">
        <v>1893</v>
      </c>
      <c r="R17" s="73"/>
    </row>
    <row r="18" spans="1:18" s="70" customFormat="1" ht="24" customHeight="1" x14ac:dyDescent="0.2">
      <c r="A18" s="73">
        <v>6</v>
      </c>
      <c r="B18" s="5" t="s">
        <v>865</v>
      </c>
      <c r="C18" s="5" t="s">
        <v>866</v>
      </c>
      <c r="D18" s="78">
        <v>86.5</v>
      </c>
      <c r="E18" s="64">
        <v>64</v>
      </c>
      <c r="F18" s="64">
        <f t="shared" si="0"/>
        <v>75.25</v>
      </c>
      <c r="G18" s="64">
        <v>86.5</v>
      </c>
      <c r="H18" s="64">
        <v>88</v>
      </c>
      <c r="I18" s="77">
        <f t="shared" si="1"/>
        <v>87.25</v>
      </c>
      <c r="J18" s="64">
        <v>86</v>
      </c>
      <c r="K18" s="64">
        <v>85</v>
      </c>
      <c r="L18" s="77">
        <f t="shared" si="2"/>
        <v>85.5</v>
      </c>
      <c r="M18" s="64">
        <v>86</v>
      </c>
      <c r="N18" s="64">
        <v>86</v>
      </c>
      <c r="O18" s="77">
        <f t="shared" si="3"/>
        <v>86</v>
      </c>
      <c r="P18" s="73">
        <v>84</v>
      </c>
      <c r="Q18" s="73" t="s">
        <v>1893</v>
      </c>
      <c r="R18" s="73"/>
    </row>
    <row r="19" spans="1:18" s="70" customFormat="1" ht="24" customHeight="1" x14ac:dyDescent="0.2">
      <c r="A19" s="73">
        <v>7</v>
      </c>
      <c r="B19" s="5" t="s">
        <v>867</v>
      </c>
      <c r="C19" s="5" t="s">
        <v>868</v>
      </c>
      <c r="D19" s="78">
        <v>82</v>
      </c>
      <c r="E19" s="64">
        <v>82</v>
      </c>
      <c r="F19" s="64">
        <f t="shared" si="0"/>
        <v>82</v>
      </c>
      <c r="G19" s="64">
        <v>82</v>
      </c>
      <c r="H19" s="64">
        <v>87</v>
      </c>
      <c r="I19" s="77">
        <f t="shared" si="1"/>
        <v>84.5</v>
      </c>
      <c r="J19" s="64">
        <v>80</v>
      </c>
      <c r="K19" s="64">
        <v>84</v>
      </c>
      <c r="L19" s="77">
        <f t="shared" si="2"/>
        <v>82</v>
      </c>
      <c r="M19" s="64">
        <v>80</v>
      </c>
      <c r="N19" s="64">
        <v>87</v>
      </c>
      <c r="O19" s="77">
        <f t="shared" si="3"/>
        <v>83.5</v>
      </c>
      <c r="P19" s="73">
        <v>83</v>
      </c>
      <c r="Q19" s="73" t="s">
        <v>1893</v>
      </c>
      <c r="R19" s="73"/>
    </row>
    <row r="20" spans="1:18" s="70" customFormat="1" ht="24" customHeight="1" x14ac:dyDescent="0.2">
      <c r="A20" s="73">
        <v>8</v>
      </c>
      <c r="B20" s="5" t="s">
        <v>869</v>
      </c>
      <c r="C20" s="5" t="s">
        <v>870</v>
      </c>
      <c r="D20" s="78">
        <v>88</v>
      </c>
      <c r="E20" s="64">
        <v>71</v>
      </c>
      <c r="F20" s="64">
        <f t="shared" si="0"/>
        <v>79.5</v>
      </c>
      <c r="G20" s="64">
        <v>84</v>
      </c>
      <c r="H20" s="64">
        <v>88</v>
      </c>
      <c r="I20" s="77">
        <f t="shared" si="1"/>
        <v>86</v>
      </c>
      <c r="J20" s="64">
        <v>88</v>
      </c>
      <c r="K20" s="64">
        <v>94</v>
      </c>
      <c r="L20" s="77">
        <f t="shared" si="2"/>
        <v>91</v>
      </c>
      <c r="M20" s="64">
        <v>88</v>
      </c>
      <c r="N20" s="64">
        <v>89</v>
      </c>
      <c r="O20" s="77">
        <f t="shared" si="3"/>
        <v>88.5</v>
      </c>
      <c r="P20" s="73">
        <v>86</v>
      </c>
      <c r="Q20" s="73" t="s">
        <v>1893</v>
      </c>
      <c r="R20" s="73"/>
    </row>
    <row r="21" spans="1:18" s="70" customFormat="1" ht="24" customHeight="1" x14ac:dyDescent="0.2">
      <c r="A21" s="73">
        <v>9</v>
      </c>
      <c r="B21" s="5" t="s">
        <v>871</v>
      </c>
      <c r="C21" s="5" t="s">
        <v>872</v>
      </c>
      <c r="D21" s="78">
        <v>88</v>
      </c>
      <c r="E21" s="64">
        <v>50</v>
      </c>
      <c r="F21" s="64">
        <f t="shared" si="0"/>
        <v>69</v>
      </c>
      <c r="G21" s="64">
        <v>77</v>
      </c>
      <c r="H21" s="64">
        <v>92</v>
      </c>
      <c r="I21" s="77">
        <f t="shared" si="1"/>
        <v>84.5</v>
      </c>
      <c r="J21" s="64">
        <v>88</v>
      </c>
      <c r="K21" s="64">
        <v>58</v>
      </c>
      <c r="L21" s="77">
        <f t="shared" si="2"/>
        <v>73</v>
      </c>
      <c r="M21" s="64">
        <v>88</v>
      </c>
      <c r="N21" s="64">
        <v>88</v>
      </c>
      <c r="O21" s="77">
        <f t="shared" si="3"/>
        <v>88</v>
      </c>
      <c r="P21" s="73">
        <v>79</v>
      </c>
      <c r="Q21" s="73" t="s">
        <v>1428</v>
      </c>
      <c r="R21" s="73"/>
    </row>
    <row r="22" spans="1:18" s="70" customFormat="1" ht="24" customHeight="1" x14ac:dyDescent="0.2">
      <c r="A22" s="73">
        <v>10</v>
      </c>
      <c r="B22" s="5" t="s">
        <v>873</v>
      </c>
      <c r="C22" s="5" t="s">
        <v>874</v>
      </c>
      <c r="D22" s="78">
        <v>85</v>
      </c>
      <c r="E22" s="64">
        <v>82</v>
      </c>
      <c r="F22" s="64">
        <f t="shared" si="0"/>
        <v>83.5</v>
      </c>
      <c r="G22" s="64">
        <v>85</v>
      </c>
      <c r="H22" s="64">
        <v>80</v>
      </c>
      <c r="I22" s="77">
        <f t="shared" si="1"/>
        <v>82.5</v>
      </c>
      <c r="J22" s="64">
        <v>82</v>
      </c>
      <c r="K22" s="64">
        <v>86</v>
      </c>
      <c r="L22" s="77">
        <f t="shared" si="2"/>
        <v>84</v>
      </c>
      <c r="M22" s="64">
        <v>82</v>
      </c>
      <c r="N22" s="64">
        <v>82</v>
      </c>
      <c r="O22" s="77">
        <f t="shared" si="3"/>
        <v>82</v>
      </c>
      <c r="P22" s="73">
        <v>83</v>
      </c>
      <c r="Q22" s="73" t="s">
        <v>1893</v>
      </c>
      <c r="R22" s="73"/>
    </row>
    <row r="23" spans="1:18" s="70" customFormat="1" ht="24" customHeight="1" x14ac:dyDescent="0.2">
      <c r="A23" s="73">
        <v>11</v>
      </c>
      <c r="B23" s="5" t="s">
        <v>875</v>
      </c>
      <c r="C23" s="5" t="s">
        <v>876</v>
      </c>
      <c r="D23" s="78">
        <v>71</v>
      </c>
      <c r="E23" s="64">
        <v>50</v>
      </c>
      <c r="F23" s="64">
        <f t="shared" si="0"/>
        <v>60.5</v>
      </c>
      <c r="G23" s="64">
        <v>71</v>
      </c>
      <c r="H23" s="64">
        <v>86</v>
      </c>
      <c r="I23" s="77">
        <f t="shared" si="1"/>
        <v>78.5</v>
      </c>
      <c r="J23" s="64">
        <v>77</v>
      </c>
      <c r="K23" s="64">
        <v>80</v>
      </c>
      <c r="L23" s="77">
        <f t="shared" si="2"/>
        <v>78.5</v>
      </c>
      <c r="M23" s="64">
        <v>77</v>
      </c>
      <c r="N23" s="64">
        <v>80</v>
      </c>
      <c r="O23" s="77">
        <f t="shared" si="3"/>
        <v>78.5</v>
      </c>
      <c r="P23" s="73">
        <v>74</v>
      </c>
      <c r="Q23" s="73" t="s">
        <v>1428</v>
      </c>
      <c r="R23" s="73"/>
    </row>
    <row r="24" spans="1:18" s="70" customFormat="1" ht="24" customHeight="1" x14ac:dyDescent="0.2">
      <c r="A24" s="73">
        <v>12</v>
      </c>
      <c r="B24" s="5" t="s">
        <v>877</v>
      </c>
      <c r="C24" s="5" t="s">
        <v>878</v>
      </c>
      <c r="D24" s="78">
        <v>82</v>
      </c>
      <c r="E24" s="64">
        <v>82</v>
      </c>
      <c r="F24" s="64">
        <f t="shared" si="0"/>
        <v>82</v>
      </c>
      <c r="G24" s="64">
        <v>75</v>
      </c>
      <c r="H24" s="64">
        <v>81</v>
      </c>
      <c r="I24" s="77">
        <f t="shared" si="1"/>
        <v>78</v>
      </c>
      <c r="J24" s="64">
        <v>80</v>
      </c>
      <c r="K24" s="64">
        <v>80</v>
      </c>
      <c r="L24" s="77">
        <f t="shared" si="2"/>
        <v>80</v>
      </c>
      <c r="M24" s="64">
        <v>80</v>
      </c>
      <c r="N24" s="64">
        <v>85</v>
      </c>
      <c r="O24" s="77">
        <f t="shared" si="3"/>
        <v>82.5</v>
      </c>
      <c r="P24" s="73">
        <v>81</v>
      </c>
      <c r="Q24" s="73" t="s">
        <v>1893</v>
      </c>
      <c r="R24" s="73"/>
    </row>
    <row r="25" spans="1:18" s="70" customFormat="1" ht="24" customHeight="1" x14ac:dyDescent="0.2">
      <c r="A25" s="73">
        <v>13</v>
      </c>
      <c r="B25" s="5" t="s">
        <v>879</v>
      </c>
      <c r="C25" s="5" t="s">
        <v>880</v>
      </c>
      <c r="D25" s="78">
        <v>88</v>
      </c>
      <c r="E25" s="64">
        <v>71</v>
      </c>
      <c r="F25" s="64">
        <f t="shared" si="0"/>
        <v>79.5</v>
      </c>
      <c r="G25" s="64">
        <v>81</v>
      </c>
      <c r="H25" s="64">
        <v>88</v>
      </c>
      <c r="I25" s="77">
        <f t="shared" si="1"/>
        <v>84.5</v>
      </c>
      <c r="J25" s="64">
        <v>88</v>
      </c>
      <c r="K25" s="64">
        <v>81</v>
      </c>
      <c r="L25" s="77">
        <f t="shared" si="2"/>
        <v>84.5</v>
      </c>
      <c r="M25" s="64">
        <v>88</v>
      </c>
      <c r="N25" s="64">
        <v>89</v>
      </c>
      <c r="O25" s="77">
        <f t="shared" si="3"/>
        <v>88.5</v>
      </c>
      <c r="P25" s="73">
        <v>84</v>
      </c>
      <c r="Q25" s="73" t="s">
        <v>1893</v>
      </c>
      <c r="R25" s="73"/>
    </row>
    <row r="26" spans="1:18" s="70" customFormat="1" ht="24" customHeight="1" x14ac:dyDescent="0.2">
      <c r="A26" s="73">
        <v>14</v>
      </c>
      <c r="B26" s="5" t="s">
        <v>881</v>
      </c>
      <c r="C26" s="5" t="s">
        <v>882</v>
      </c>
      <c r="D26" s="78">
        <v>83</v>
      </c>
      <c r="E26" s="64">
        <v>60</v>
      </c>
      <c r="F26" s="64">
        <f t="shared" si="0"/>
        <v>71.5</v>
      </c>
      <c r="G26" s="64">
        <v>80</v>
      </c>
      <c r="H26" s="64">
        <v>85</v>
      </c>
      <c r="I26" s="77">
        <f t="shared" si="1"/>
        <v>82.5</v>
      </c>
      <c r="J26" s="64">
        <v>80</v>
      </c>
      <c r="K26" s="64">
        <v>81</v>
      </c>
      <c r="L26" s="77">
        <f t="shared" si="2"/>
        <v>80.5</v>
      </c>
      <c r="M26" s="64">
        <v>80</v>
      </c>
      <c r="N26" s="64">
        <v>89</v>
      </c>
      <c r="O26" s="77">
        <f t="shared" si="3"/>
        <v>84.5</v>
      </c>
      <c r="P26" s="73">
        <v>80</v>
      </c>
      <c r="Q26" s="73" t="s">
        <v>1893</v>
      </c>
      <c r="R26" s="73"/>
    </row>
    <row r="27" spans="1:18" s="70" customFormat="1" ht="24" customHeight="1" x14ac:dyDescent="0.2">
      <c r="A27" s="73">
        <v>15</v>
      </c>
      <c r="B27" s="5" t="s">
        <v>883</v>
      </c>
      <c r="C27" s="5" t="s">
        <v>884</v>
      </c>
      <c r="D27" s="78">
        <v>85.5</v>
      </c>
      <c r="E27" s="64">
        <v>80</v>
      </c>
      <c r="F27" s="64">
        <f t="shared" si="0"/>
        <v>82.75</v>
      </c>
      <c r="G27" s="64">
        <v>85.5</v>
      </c>
      <c r="H27" s="64">
        <v>83</v>
      </c>
      <c r="I27" s="77">
        <f t="shared" si="1"/>
        <v>84.25</v>
      </c>
      <c r="J27" s="64">
        <v>77</v>
      </c>
      <c r="K27" s="64">
        <v>81</v>
      </c>
      <c r="L27" s="77">
        <f t="shared" si="2"/>
        <v>79</v>
      </c>
      <c r="M27" s="64">
        <v>81</v>
      </c>
      <c r="N27" s="64">
        <v>85</v>
      </c>
      <c r="O27" s="77">
        <f t="shared" si="3"/>
        <v>83</v>
      </c>
      <c r="P27" s="73">
        <v>82</v>
      </c>
      <c r="Q27" s="73" t="s">
        <v>1893</v>
      </c>
      <c r="R27" s="73"/>
    </row>
    <row r="28" spans="1:18" s="70" customFormat="1" ht="24" customHeight="1" x14ac:dyDescent="0.2">
      <c r="A28" s="73">
        <v>16</v>
      </c>
      <c r="B28" s="5" t="s">
        <v>885</v>
      </c>
      <c r="C28" s="5" t="s">
        <v>886</v>
      </c>
      <c r="D28" s="78">
        <v>84</v>
      </c>
      <c r="E28" s="64">
        <v>50</v>
      </c>
      <c r="F28" s="64">
        <f t="shared" si="0"/>
        <v>67</v>
      </c>
      <c r="G28" s="64">
        <v>82</v>
      </c>
      <c r="H28" s="64">
        <v>84</v>
      </c>
      <c r="I28" s="77">
        <f t="shared" si="1"/>
        <v>83</v>
      </c>
      <c r="J28" s="64">
        <v>84</v>
      </c>
      <c r="K28" s="64">
        <v>85</v>
      </c>
      <c r="L28" s="77">
        <f t="shared" si="2"/>
        <v>84.5</v>
      </c>
      <c r="M28" s="64">
        <v>84</v>
      </c>
      <c r="N28" s="64">
        <v>88</v>
      </c>
      <c r="O28" s="77">
        <f t="shared" si="3"/>
        <v>86</v>
      </c>
      <c r="P28" s="73">
        <v>80</v>
      </c>
      <c r="Q28" s="73" t="s">
        <v>1893</v>
      </c>
      <c r="R28" s="73"/>
    </row>
    <row r="29" spans="1:18" s="70" customFormat="1" ht="24" customHeight="1" x14ac:dyDescent="0.2">
      <c r="A29" s="73">
        <v>17</v>
      </c>
      <c r="B29" s="5" t="s">
        <v>887</v>
      </c>
      <c r="C29" s="5" t="s">
        <v>888</v>
      </c>
      <c r="D29" s="78">
        <v>82</v>
      </c>
      <c r="E29" s="64">
        <v>82</v>
      </c>
      <c r="F29" s="64">
        <f t="shared" si="0"/>
        <v>82</v>
      </c>
      <c r="G29" s="64">
        <v>80</v>
      </c>
      <c r="H29" s="64">
        <v>85</v>
      </c>
      <c r="I29" s="77">
        <f t="shared" si="1"/>
        <v>82.5</v>
      </c>
      <c r="J29" s="64">
        <v>85</v>
      </c>
      <c r="K29" s="64">
        <v>85</v>
      </c>
      <c r="L29" s="77">
        <f t="shared" si="2"/>
        <v>85</v>
      </c>
      <c r="M29" s="64">
        <v>85</v>
      </c>
      <c r="N29" s="64">
        <v>88</v>
      </c>
      <c r="O29" s="77">
        <f t="shared" si="3"/>
        <v>86.5</v>
      </c>
      <c r="P29" s="73">
        <v>84</v>
      </c>
      <c r="Q29" s="73" t="s">
        <v>1893</v>
      </c>
      <c r="R29" s="73"/>
    </row>
    <row r="30" spans="1:18" s="70" customFormat="1" ht="24" customHeight="1" x14ac:dyDescent="0.2">
      <c r="A30" s="73">
        <v>18</v>
      </c>
      <c r="B30" s="5" t="s">
        <v>889</v>
      </c>
      <c r="C30" s="5" t="s">
        <v>556</v>
      </c>
      <c r="D30" s="78">
        <v>86.5</v>
      </c>
      <c r="E30" s="64">
        <v>81.5</v>
      </c>
      <c r="F30" s="64">
        <f t="shared" si="0"/>
        <v>84</v>
      </c>
      <c r="G30" s="64">
        <v>86.5</v>
      </c>
      <c r="H30" s="64">
        <v>91</v>
      </c>
      <c r="I30" s="77">
        <f t="shared" si="1"/>
        <v>88.75</v>
      </c>
      <c r="J30" s="64">
        <v>86</v>
      </c>
      <c r="K30" s="64">
        <v>83</v>
      </c>
      <c r="L30" s="77">
        <f t="shared" si="2"/>
        <v>84.5</v>
      </c>
      <c r="M30" s="64">
        <v>86</v>
      </c>
      <c r="N30" s="64">
        <v>87</v>
      </c>
      <c r="O30" s="77">
        <f t="shared" si="3"/>
        <v>86.5</v>
      </c>
      <c r="P30" s="73">
        <v>86</v>
      </c>
      <c r="Q30" s="73" t="s">
        <v>1893</v>
      </c>
      <c r="R30" s="73"/>
    </row>
    <row r="31" spans="1:18" s="70" customFormat="1" ht="24" customHeight="1" x14ac:dyDescent="0.2">
      <c r="A31" s="73">
        <v>19</v>
      </c>
      <c r="B31" s="5" t="s">
        <v>890</v>
      </c>
      <c r="C31" s="5" t="s">
        <v>891</v>
      </c>
      <c r="D31" s="78">
        <v>71</v>
      </c>
      <c r="E31" s="64">
        <v>50</v>
      </c>
      <c r="F31" s="64">
        <f t="shared" si="0"/>
        <v>60.5</v>
      </c>
      <c r="G31" s="64">
        <v>77</v>
      </c>
      <c r="H31" s="64">
        <v>86</v>
      </c>
      <c r="I31" s="77">
        <f t="shared" si="1"/>
        <v>81.5</v>
      </c>
      <c r="J31" s="64">
        <v>80</v>
      </c>
      <c r="K31" s="64">
        <v>82</v>
      </c>
      <c r="L31" s="77">
        <f t="shared" si="2"/>
        <v>81</v>
      </c>
      <c r="M31" s="64">
        <v>80</v>
      </c>
      <c r="N31" s="64">
        <v>82</v>
      </c>
      <c r="O31" s="77">
        <f t="shared" si="3"/>
        <v>81</v>
      </c>
      <c r="P31" s="73">
        <v>76</v>
      </c>
      <c r="Q31" s="73" t="s">
        <v>1428</v>
      </c>
      <c r="R31" s="73"/>
    </row>
    <row r="32" spans="1:18" s="70" customFormat="1" ht="24" customHeight="1" x14ac:dyDescent="0.2">
      <c r="A32" s="73">
        <v>20</v>
      </c>
      <c r="B32" s="5" t="s">
        <v>892</v>
      </c>
      <c r="C32" s="5" t="s">
        <v>893</v>
      </c>
      <c r="D32" s="78">
        <v>88</v>
      </c>
      <c r="E32" s="64">
        <v>50</v>
      </c>
      <c r="F32" s="64">
        <f t="shared" si="0"/>
        <v>69</v>
      </c>
      <c r="G32" s="64">
        <v>81</v>
      </c>
      <c r="H32" s="64">
        <v>86</v>
      </c>
      <c r="I32" s="77">
        <f t="shared" si="1"/>
        <v>83.5</v>
      </c>
      <c r="J32" s="64">
        <v>86</v>
      </c>
      <c r="K32" s="64">
        <v>83</v>
      </c>
      <c r="L32" s="77">
        <f t="shared" si="2"/>
        <v>84.5</v>
      </c>
      <c r="M32" s="64">
        <v>86</v>
      </c>
      <c r="N32" s="64">
        <v>88</v>
      </c>
      <c r="O32" s="77">
        <f t="shared" si="3"/>
        <v>87</v>
      </c>
      <c r="P32" s="73">
        <v>81</v>
      </c>
      <c r="Q32" s="73" t="s">
        <v>1893</v>
      </c>
      <c r="R32" s="73"/>
    </row>
    <row r="33" spans="1:18" s="70" customFormat="1" ht="24" customHeight="1" x14ac:dyDescent="0.2">
      <c r="A33" s="73">
        <v>21</v>
      </c>
      <c r="B33" s="5" t="s">
        <v>894</v>
      </c>
      <c r="C33" s="5" t="s">
        <v>895</v>
      </c>
      <c r="D33" s="78">
        <v>81</v>
      </c>
      <c r="E33" s="64">
        <v>71</v>
      </c>
      <c r="F33" s="64">
        <f t="shared" si="0"/>
        <v>76</v>
      </c>
      <c r="G33" s="64">
        <v>81</v>
      </c>
      <c r="H33" s="64">
        <v>86</v>
      </c>
      <c r="I33" s="77">
        <f t="shared" si="1"/>
        <v>83.5</v>
      </c>
      <c r="J33" s="64">
        <v>82</v>
      </c>
      <c r="K33" s="64">
        <v>84</v>
      </c>
      <c r="L33" s="77">
        <f t="shared" si="2"/>
        <v>83</v>
      </c>
      <c r="M33" s="64">
        <v>88</v>
      </c>
      <c r="N33" s="64">
        <v>89</v>
      </c>
      <c r="O33" s="77">
        <f t="shared" si="3"/>
        <v>88.5</v>
      </c>
      <c r="P33" s="73">
        <v>83</v>
      </c>
      <c r="Q33" s="73" t="s">
        <v>1893</v>
      </c>
      <c r="R33" s="73"/>
    </row>
    <row r="34" spans="1:18" s="70" customFormat="1" ht="24" customHeight="1" x14ac:dyDescent="0.2">
      <c r="A34" s="73">
        <v>22</v>
      </c>
      <c r="B34" s="5" t="s">
        <v>896</v>
      </c>
      <c r="C34" s="5" t="s">
        <v>897</v>
      </c>
      <c r="D34" s="78">
        <v>73</v>
      </c>
      <c r="E34" s="64">
        <v>50</v>
      </c>
      <c r="F34" s="64">
        <f t="shared" si="0"/>
        <v>61.5</v>
      </c>
      <c r="G34" s="64">
        <v>82</v>
      </c>
      <c r="H34" s="64">
        <v>94</v>
      </c>
      <c r="I34" s="77">
        <f t="shared" si="1"/>
        <v>88</v>
      </c>
      <c r="J34" s="64">
        <v>90</v>
      </c>
      <c r="K34" s="64">
        <v>88</v>
      </c>
      <c r="L34" s="77">
        <f t="shared" si="2"/>
        <v>89</v>
      </c>
      <c r="M34" s="64">
        <v>90</v>
      </c>
      <c r="N34" s="64">
        <v>91</v>
      </c>
      <c r="O34" s="77">
        <f t="shared" si="3"/>
        <v>90.5</v>
      </c>
      <c r="P34" s="73">
        <v>82</v>
      </c>
      <c r="Q34" s="73" t="s">
        <v>1893</v>
      </c>
      <c r="R34" s="73"/>
    </row>
    <row r="35" spans="1:18" s="70" customFormat="1" ht="24" customHeight="1" x14ac:dyDescent="0.2">
      <c r="A35" s="73">
        <v>23</v>
      </c>
      <c r="B35" s="5" t="s">
        <v>898</v>
      </c>
      <c r="C35" s="5" t="s">
        <v>899</v>
      </c>
      <c r="D35" s="78">
        <v>88</v>
      </c>
      <c r="E35" s="64">
        <v>50</v>
      </c>
      <c r="F35" s="64">
        <f t="shared" si="0"/>
        <v>69</v>
      </c>
      <c r="G35" s="64">
        <v>81</v>
      </c>
      <c r="H35" s="64">
        <v>85</v>
      </c>
      <c r="I35" s="77">
        <f t="shared" si="1"/>
        <v>83</v>
      </c>
      <c r="J35" s="64">
        <v>85</v>
      </c>
      <c r="K35" s="64">
        <v>85</v>
      </c>
      <c r="L35" s="77">
        <f t="shared" si="2"/>
        <v>85</v>
      </c>
      <c r="M35" s="64">
        <v>85</v>
      </c>
      <c r="N35" s="64">
        <v>88</v>
      </c>
      <c r="O35" s="77">
        <f t="shared" si="3"/>
        <v>86.5</v>
      </c>
      <c r="P35" s="73">
        <v>81</v>
      </c>
      <c r="Q35" s="73" t="s">
        <v>1893</v>
      </c>
      <c r="R35" s="73"/>
    </row>
    <row r="36" spans="1:18" s="70" customFormat="1" ht="24" customHeight="1" x14ac:dyDescent="0.2">
      <c r="A36" s="73">
        <v>24</v>
      </c>
      <c r="B36" s="5" t="s">
        <v>900</v>
      </c>
      <c r="C36" s="5" t="s">
        <v>901</v>
      </c>
      <c r="D36" s="78">
        <v>71</v>
      </c>
      <c r="E36" s="64">
        <v>50</v>
      </c>
      <c r="F36" s="64">
        <f t="shared" si="0"/>
        <v>60.5</v>
      </c>
      <c r="G36" s="64">
        <v>77</v>
      </c>
      <c r="H36" s="64">
        <v>88</v>
      </c>
      <c r="I36" s="77">
        <f t="shared" si="1"/>
        <v>82.5</v>
      </c>
      <c r="J36" s="64">
        <v>88</v>
      </c>
      <c r="K36" s="64">
        <v>87</v>
      </c>
      <c r="L36" s="77">
        <f t="shared" si="2"/>
        <v>87.5</v>
      </c>
      <c r="M36" s="64">
        <v>88</v>
      </c>
      <c r="N36" s="64">
        <v>90</v>
      </c>
      <c r="O36" s="77">
        <f t="shared" si="3"/>
        <v>89</v>
      </c>
      <c r="P36" s="73">
        <v>80</v>
      </c>
      <c r="Q36" s="73" t="s">
        <v>1893</v>
      </c>
      <c r="R36" s="73"/>
    </row>
    <row r="37" spans="1:18" s="70" customFormat="1" ht="24" customHeight="1" x14ac:dyDescent="0.2">
      <c r="A37" s="73">
        <v>25</v>
      </c>
      <c r="B37" s="5" t="s">
        <v>902</v>
      </c>
      <c r="C37" s="5" t="s">
        <v>903</v>
      </c>
      <c r="D37" s="78">
        <v>88</v>
      </c>
      <c r="E37" s="64">
        <v>71</v>
      </c>
      <c r="F37" s="64">
        <f t="shared" si="0"/>
        <v>79.5</v>
      </c>
      <c r="G37" s="64">
        <v>81</v>
      </c>
      <c r="H37" s="64">
        <v>87</v>
      </c>
      <c r="I37" s="77">
        <f t="shared" si="1"/>
        <v>84</v>
      </c>
      <c r="J37" s="64">
        <v>87</v>
      </c>
      <c r="K37" s="64">
        <v>83</v>
      </c>
      <c r="L37" s="77">
        <f t="shared" si="2"/>
        <v>85</v>
      </c>
      <c r="M37" s="64">
        <v>87</v>
      </c>
      <c r="N37" s="64">
        <v>87</v>
      </c>
      <c r="O37" s="77">
        <f t="shared" si="3"/>
        <v>87</v>
      </c>
      <c r="P37" s="73">
        <v>84</v>
      </c>
      <c r="Q37" s="73" t="s">
        <v>1893</v>
      </c>
      <c r="R37" s="73"/>
    </row>
    <row r="38" spans="1:18" s="70" customFormat="1" ht="24" customHeight="1" x14ac:dyDescent="0.2">
      <c r="A38" s="73">
        <v>26</v>
      </c>
      <c r="B38" s="5" t="s">
        <v>904</v>
      </c>
      <c r="C38" s="5" t="s">
        <v>905</v>
      </c>
      <c r="D38" s="78">
        <v>71</v>
      </c>
      <c r="E38" s="64">
        <v>71</v>
      </c>
      <c r="F38" s="64">
        <f t="shared" si="0"/>
        <v>71</v>
      </c>
      <c r="G38" s="64">
        <v>82</v>
      </c>
      <c r="H38" s="64">
        <v>85</v>
      </c>
      <c r="I38" s="77">
        <f t="shared" si="1"/>
        <v>83.5</v>
      </c>
      <c r="J38" s="64">
        <v>82</v>
      </c>
      <c r="K38" s="64">
        <v>81</v>
      </c>
      <c r="L38" s="77">
        <f t="shared" si="2"/>
        <v>81.5</v>
      </c>
      <c r="M38" s="64">
        <v>82</v>
      </c>
      <c r="N38" s="64">
        <v>86</v>
      </c>
      <c r="O38" s="77">
        <f t="shared" si="3"/>
        <v>84</v>
      </c>
      <c r="P38" s="73">
        <v>80</v>
      </c>
      <c r="Q38" s="73" t="s">
        <v>1893</v>
      </c>
      <c r="R38" s="73"/>
    </row>
    <row r="39" spans="1:18" s="70" customFormat="1" ht="24" customHeight="1" x14ac:dyDescent="0.2">
      <c r="A39" s="73">
        <v>27</v>
      </c>
      <c r="B39" s="5" t="s">
        <v>906</v>
      </c>
      <c r="C39" s="5" t="s">
        <v>907</v>
      </c>
      <c r="D39" s="78">
        <v>83</v>
      </c>
      <c r="E39" s="64">
        <v>82</v>
      </c>
      <c r="F39" s="64">
        <f t="shared" si="0"/>
        <v>82.5</v>
      </c>
      <c r="G39" s="64">
        <v>82</v>
      </c>
      <c r="H39" s="64">
        <v>78</v>
      </c>
      <c r="I39" s="77">
        <f t="shared" si="1"/>
        <v>80</v>
      </c>
      <c r="J39" s="64">
        <v>80</v>
      </c>
      <c r="K39" s="64">
        <v>80</v>
      </c>
      <c r="L39" s="77">
        <f t="shared" si="2"/>
        <v>80</v>
      </c>
      <c r="M39" s="64">
        <v>80</v>
      </c>
      <c r="N39" s="64">
        <v>85</v>
      </c>
      <c r="O39" s="77">
        <f t="shared" si="3"/>
        <v>82.5</v>
      </c>
      <c r="P39" s="73">
        <v>81</v>
      </c>
      <c r="Q39" s="73" t="s">
        <v>1893</v>
      </c>
      <c r="R39" s="73"/>
    </row>
    <row r="40" spans="1:18" s="70" customFormat="1" ht="24" customHeight="1" x14ac:dyDescent="0.2">
      <c r="A40" s="73">
        <v>28</v>
      </c>
      <c r="B40" s="5" t="s">
        <v>908</v>
      </c>
      <c r="C40" s="5" t="s">
        <v>909</v>
      </c>
      <c r="D40" s="78">
        <v>84</v>
      </c>
      <c r="E40" s="64">
        <v>82</v>
      </c>
      <c r="F40" s="64">
        <f t="shared" si="0"/>
        <v>83</v>
      </c>
      <c r="G40" s="64">
        <v>60</v>
      </c>
      <c r="H40" s="64">
        <v>83</v>
      </c>
      <c r="I40" s="77">
        <f t="shared" si="1"/>
        <v>71.5</v>
      </c>
      <c r="J40" s="64">
        <v>83</v>
      </c>
      <c r="K40" s="64">
        <v>81</v>
      </c>
      <c r="L40" s="77">
        <f t="shared" si="2"/>
        <v>82</v>
      </c>
      <c r="M40" s="64">
        <v>83</v>
      </c>
      <c r="N40" s="64">
        <v>84</v>
      </c>
      <c r="O40" s="77">
        <f t="shared" si="3"/>
        <v>83.5</v>
      </c>
      <c r="P40" s="73">
        <v>80</v>
      </c>
      <c r="Q40" s="73" t="s">
        <v>1893</v>
      </c>
      <c r="R40" s="73"/>
    </row>
    <row r="41" spans="1:18" s="70" customFormat="1" ht="24" customHeight="1" x14ac:dyDescent="0.2">
      <c r="A41" s="73">
        <v>29</v>
      </c>
      <c r="B41" s="5" t="s">
        <v>910</v>
      </c>
      <c r="C41" s="5" t="s">
        <v>911</v>
      </c>
      <c r="D41" s="78">
        <v>83</v>
      </c>
      <c r="E41" s="64">
        <v>82</v>
      </c>
      <c r="F41" s="64">
        <f t="shared" si="0"/>
        <v>82.5</v>
      </c>
      <c r="G41" s="64">
        <v>80</v>
      </c>
      <c r="H41" s="64">
        <v>80</v>
      </c>
      <c r="I41" s="77">
        <f t="shared" si="1"/>
        <v>80</v>
      </c>
      <c r="J41" s="64">
        <v>80</v>
      </c>
      <c r="K41" s="64">
        <v>83</v>
      </c>
      <c r="L41" s="77">
        <f t="shared" si="2"/>
        <v>81.5</v>
      </c>
      <c r="M41" s="64">
        <v>80</v>
      </c>
      <c r="N41" s="64">
        <v>88</v>
      </c>
      <c r="O41" s="77">
        <f t="shared" si="3"/>
        <v>84</v>
      </c>
      <c r="P41" s="73">
        <v>82</v>
      </c>
      <c r="Q41" s="73" t="s">
        <v>1893</v>
      </c>
      <c r="R41" s="73"/>
    </row>
    <row r="42" spans="1:18" s="70" customFormat="1" ht="24" customHeight="1" x14ac:dyDescent="0.2"/>
    <row r="43" spans="1:18" s="70" customFormat="1" ht="24" customHeight="1" x14ac:dyDescent="0.25">
      <c r="A43" s="219" t="s">
        <v>912</v>
      </c>
      <c r="B43" s="69"/>
      <c r="E43" s="71"/>
      <c r="F43" s="72"/>
      <c r="G43" s="72"/>
    </row>
    <row r="44" spans="1:18" s="70" customFormat="1" ht="24" customHeight="1" x14ac:dyDescent="0.25">
      <c r="A44" s="219" t="s">
        <v>913</v>
      </c>
      <c r="B44" s="69"/>
      <c r="E44" s="71"/>
      <c r="F44" s="72"/>
      <c r="G44" s="72"/>
    </row>
    <row r="45" spans="1:18" s="70" customFormat="1" ht="24" customHeight="1" x14ac:dyDescent="0.2">
      <c r="A45" s="258" t="s">
        <v>4</v>
      </c>
      <c r="B45" s="258" t="s">
        <v>5</v>
      </c>
      <c r="C45" s="258" t="s">
        <v>849</v>
      </c>
      <c r="D45" s="253" t="s">
        <v>850</v>
      </c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6" t="s">
        <v>851</v>
      </c>
      <c r="Q45" s="247" t="s">
        <v>14</v>
      </c>
      <c r="R45" s="247" t="s">
        <v>852</v>
      </c>
    </row>
    <row r="46" spans="1:18" s="70" customFormat="1" ht="24" customHeight="1" x14ac:dyDescent="0.2">
      <c r="A46" s="258"/>
      <c r="B46" s="258"/>
      <c r="C46" s="258"/>
      <c r="D46" s="250" t="s">
        <v>9</v>
      </c>
      <c r="E46" s="250"/>
      <c r="F46" s="251" t="s">
        <v>17</v>
      </c>
      <c r="G46" s="253" t="s">
        <v>10</v>
      </c>
      <c r="H46" s="253"/>
      <c r="I46" s="254" t="s">
        <v>17</v>
      </c>
      <c r="J46" s="253" t="s">
        <v>11</v>
      </c>
      <c r="K46" s="253"/>
      <c r="L46" s="254" t="s">
        <v>17</v>
      </c>
      <c r="M46" s="253" t="s">
        <v>12</v>
      </c>
      <c r="N46" s="253"/>
      <c r="O46" s="253" t="s">
        <v>17</v>
      </c>
      <c r="P46" s="256"/>
      <c r="Q46" s="248"/>
      <c r="R46" s="248"/>
    </row>
    <row r="47" spans="1:18" s="70" customFormat="1" ht="24" customHeight="1" x14ac:dyDescent="0.2">
      <c r="A47" s="258"/>
      <c r="B47" s="258"/>
      <c r="C47" s="258"/>
      <c r="D47" s="63" t="s">
        <v>853</v>
      </c>
      <c r="E47" s="63" t="s">
        <v>854</v>
      </c>
      <c r="F47" s="252"/>
      <c r="G47" s="63" t="s">
        <v>853</v>
      </c>
      <c r="H47" s="63" t="s">
        <v>854</v>
      </c>
      <c r="I47" s="255"/>
      <c r="J47" s="63" t="s">
        <v>853</v>
      </c>
      <c r="K47" s="63" t="s">
        <v>854</v>
      </c>
      <c r="L47" s="255"/>
      <c r="M47" s="63" t="s">
        <v>853</v>
      </c>
      <c r="N47" s="63" t="s">
        <v>854</v>
      </c>
      <c r="O47" s="253"/>
      <c r="P47" s="256"/>
      <c r="Q47" s="249"/>
      <c r="R47" s="249"/>
    </row>
    <row r="48" spans="1:18" s="70" customFormat="1" ht="24" customHeight="1" x14ac:dyDescent="0.2">
      <c r="A48" s="73">
        <v>1</v>
      </c>
      <c r="B48" s="79" t="s">
        <v>914</v>
      </c>
      <c r="C48" s="80" t="s">
        <v>915</v>
      </c>
      <c r="D48" s="81">
        <v>88</v>
      </c>
      <c r="E48" s="64">
        <v>74</v>
      </c>
      <c r="F48" s="77">
        <f>(E48+D48)/2</f>
        <v>81</v>
      </c>
      <c r="G48" s="64">
        <v>81</v>
      </c>
      <c r="H48" s="64">
        <v>80</v>
      </c>
      <c r="I48" s="77">
        <f>(H48+G48)/2</f>
        <v>80.5</v>
      </c>
      <c r="J48" s="64">
        <v>83</v>
      </c>
      <c r="K48" s="64">
        <v>85</v>
      </c>
      <c r="L48" s="77">
        <f>(K48+J48)/2</f>
        <v>84</v>
      </c>
      <c r="M48" s="64">
        <v>80</v>
      </c>
      <c r="N48" s="64">
        <v>80</v>
      </c>
      <c r="O48" s="77">
        <f>(N48+M48)/2</f>
        <v>80</v>
      </c>
      <c r="P48" s="73">
        <v>81</v>
      </c>
      <c r="Q48" s="73" t="s">
        <v>1893</v>
      </c>
      <c r="R48" s="73"/>
    </row>
    <row r="49" spans="1:18" s="70" customFormat="1" ht="24" customHeight="1" x14ac:dyDescent="0.2">
      <c r="A49" s="73">
        <v>2</v>
      </c>
      <c r="B49" s="79" t="s">
        <v>916</v>
      </c>
      <c r="C49" s="82" t="s">
        <v>917</v>
      </c>
      <c r="D49" s="83">
        <v>81</v>
      </c>
      <c r="E49" s="64">
        <v>81</v>
      </c>
      <c r="F49" s="77">
        <f t="shared" ref="F49:F60" si="4">(E49+D49)/2</f>
        <v>81</v>
      </c>
      <c r="G49" s="64">
        <v>82</v>
      </c>
      <c r="H49" s="64">
        <v>84</v>
      </c>
      <c r="I49" s="77">
        <f t="shared" ref="I49:I60" si="5">(H49+G49)/2</f>
        <v>83</v>
      </c>
      <c r="J49" s="64">
        <v>85</v>
      </c>
      <c r="K49" s="64">
        <v>85</v>
      </c>
      <c r="L49" s="77">
        <f t="shared" ref="L49:L60" si="6">(K49+J49)/2</f>
        <v>85</v>
      </c>
      <c r="M49" s="64">
        <v>84</v>
      </c>
      <c r="N49" s="64">
        <v>84</v>
      </c>
      <c r="O49" s="77">
        <f t="shared" ref="O49:O60" si="7">(N49+M49)/2</f>
        <v>84</v>
      </c>
      <c r="P49" s="73">
        <v>83</v>
      </c>
      <c r="Q49" s="73" t="s">
        <v>1893</v>
      </c>
      <c r="R49" s="73"/>
    </row>
    <row r="50" spans="1:18" s="70" customFormat="1" ht="24" customHeight="1" x14ac:dyDescent="0.2">
      <c r="A50" s="73">
        <v>3</v>
      </c>
      <c r="B50" s="79" t="s">
        <v>918</v>
      </c>
      <c r="C50" s="82" t="s">
        <v>919</v>
      </c>
      <c r="D50" s="83">
        <v>85</v>
      </c>
      <c r="E50" s="64">
        <v>82</v>
      </c>
      <c r="F50" s="77">
        <f t="shared" si="4"/>
        <v>83.5</v>
      </c>
      <c r="G50" s="64">
        <v>80</v>
      </c>
      <c r="H50" s="64">
        <v>82</v>
      </c>
      <c r="I50" s="77">
        <f t="shared" si="5"/>
        <v>81</v>
      </c>
      <c r="J50" s="64">
        <v>83</v>
      </c>
      <c r="K50" s="64">
        <v>85</v>
      </c>
      <c r="L50" s="77">
        <f t="shared" si="6"/>
        <v>84</v>
      </c>
      <c r="M50" s="64">
        <v>83</v>
      </c>
      <c r="N50" s="64">
        <v>83</v>
      </c>
      <c r="O50" s="77">
        <f t="shared" si="7"/>
        <v>83</v>
      </c>
      <c r="P50" s="73">
        <v>83</v>
      </c>
      <c r="Q50" s="73" t="s">
        <v>1893</v>
      </c>
      <c r="R50" s="73"/>
    </row>
    <row r="51" spans="1:18" s="70" customFormat="1" ht="24" customHeight="1" x14ac:dyDescent="0.2">
      <c r="A51" s="73">
        <v>4</v>
      </c>
      <c r="B51" s="79" t="s">
        <v>920</v>
      </c>
      <c r="C51" s="82" t="s">
        <v>921</v>
      </c>
      <c r="D51" s="83">
        <v>71</v>
      </c>
      <c r="E51" s="64">
        <v>50</v>
      </c>
      <c r="F51" s="77">
        <f t="shared" si="4"/>
        <v>60.5</v>
      </c>
      <c r="G51" s="64">
        <v>77</v>
      </c>
      <c r="H51" s="64">
        <v>85</v>
      </c>
      <c r="I51" s="77">
        <f t="shared" si="5"/>
        <v>81</v>
      </c>
      <c r="J51" s="64">
        <v>83</v>
      </c>
      <c r="K51" s="64">
        <v>85</v>
      </c>
      <c r="L51" s="77">
        <f t="shared" si="6"/>
        <v>84</v>
      </c>
      <c r="M51" s="64">
        <v>86</v>
      </c>
      <c r="N51" s="64">
        <v>86</v>
      </c>
      <c r="O51" s="77">
        <f t="shared" si="7"/>
        <v>86</v>
      </c>
      <c r="P51" s="73">
        <v>78</v>
      </c>
      <c r="Q51" s="73" t="s">
        <v>1428</v>
      </c>
      <c r="R51" s="73"/>
    </row>
    <row r="52" spans="1:18" s="70" customFormat="1" ht="24" customHeight="1" x14ac:dyDescent="0.2">
      <c r="A52" s="73">
        <v>5</v>
      </c>
      <c r="B52" s="79" t="s">
        <v>922</v>
      </c>
      <c r="C52" s="82" t="s">
        <v>923</v>
      </c>
      <c r="D52" s="83">
        <v>80</v>
      </c>
      <c r="E52" s="64">
        <v>60</v>
      </c>
      <c r="F52" s="77">
        <f t="shared" si="4"/>
        <v>70</v>
      </c>
      <c r="G52" s="64">
        <v>77</v>
      </c>
      <c r="H52" s="64">
        <v>80</v>
      </c>
      <c r="I52" s="77">
        <f t="shared" si="5"/>
        <v>78.5</v>
      </c>
      <c r="J52" s="64">
        <v>83</v>
      </c>
      <c r="K52" s="64">
        <v>85</v>
      </c>
      <c r="L52" s="77">
        <f t="shared" si="6"/>
        <v>84</v>
      </c>
      <c r="M52" s="64">
        <v>85</v>
      </c>
      <c r="N52" s="64">
        <v>85</v>
      </c>
      <c r="O52" s="77">
        <f t="shared" si="7"/>
        <v>85</v>
      </c>
      <c r="P52" s="73">
        <v>79</v>
      </c>
      <c r="Q52" s="73" t="s">
        <v>1428</v>
      </c>
      <c r="R52" s="73"/>
    </row>
    <row r="53" spans="1:18" s="70" customFormat="1" ht="24" customHeight="1" x14ac:dyDescent="0.2">
      <c r="A53" s="73">
        <v>6</v>
      </c>
      <c r="B53" s="79" t="s">
        <v>924</v>
      </c>
      <c r="C53" s="82" t="s">
        <v>925</v>
      </c>
      <c r="D53" s="83">
        <v>87</v>
      </c>
      <c r="E53" s="64">
        <v>88.5</v>
      </c>
      <c r="F53" s="77">
        <f t="shared" si="4"/>
        <v>87.75</v>
      </c>
      <c r="G53" s="64">
        <v>85</v>
      </c>
      <c r="H53" s="64">
        <v>80</v>
      </c>
      <c r="I53" s="77">
        <f t="shared" si="5"/>
        <v>82.5</v>
      </c>
      <c r="J53" s="64">
        <v>87</v>
      </c>
      <c r="K53" s="64">
        <v>85</v>
      </c>
      <c r="L53" s="77">
        <f t="shared" si="6"/>
        <v>86</v>
      </c>
      <c r="M53" s="64">
        <v>84</v>
      </c>
      <c r="N53" s="64">
        <v>84</v>
      </c>
      <c r="O53" s="77">
        <f t="shared" si="7"/>
        <v>84</v>
      </c>
      <c r="P53" s="73">
        <v>85</v>
      </c>
      <c r="Q53" s="73" t="s">
        <v>1893</v>
      </c>
      <c r="R53" s="73"/>
    </row>
    <row r="54" spans="1:18" s="70" customFormat="1" ht="24" customHeight="1" x14ac:dyDescent="0.2">
      <c r="A54" s="73">
        <v>7</v>
      </c>
      <c r="B54" s="79" t="s">
        <v>926</v>
      </c>
      <c r="C54" s="82" t="s">
        <v>927</v>
      </c>
      <c r="D54" s="83">
        <v>85</v>
      </c>
      <c r="E54" s="64">
        <v>90</v>
      </c>
      <c r="F54" s="77">
        <f t="shared" si="4"/>
        <v>87.5</v>
      </c>
      <c r="G54" s="64">
        <v>87</v>
      </c>
      <c r="H54" s="64">
        <v>95</v>
      </c>
      <c r="I54" s="77">
        <f t="shared" si="5"/>
        <v>91</v>
      </c>
      <c r="J54" s="64">
        <v>97</v>
      </c>
      <c r="K54" s="64">
        <v>98</v>
      </c>
      <c r="L54" s="77">
        <f t="shared" si="6"/>
        <v>97.5</v>
      </c>
      <c r="M54" s="64">
        <v>99</v>
      </c>
      <c r="N54" s="64">
        <v>93</v>
      </c>
      <c r="O54" s="77">
        <f t="shared" si="7"/>
        <v>96</v>
      </c>
      <c r="P54" s="73">
        <v>93</v>
      </c>
      <c r="Q54" s="73" t="s">
        <v>1887</v>
      </c>
      <c r="R54" s="73"/>
    </row>
    <row r="55" spans="1:18" s="70" customFormat="1" ht="24" customHeight="1" x14ac:dyDescent="0.2">
      <c r="A55" s="73">
        <v>8</v>
      </c>
      <c r="B55" s="79" t="s">
        <v>928</v>
      </c>
      <c r="C55" s="82" t="s">
        <v>929</v>
      </c>
      <c r="D55" s="83">
        <v>82</v>
      </c>
      <c r="E55" s="64">
        <v>82</v>
      </c>
      <c r="F55" s="77">
        <f t="shared" si="4"/>
        <v>82</v>
      </c>
      <c r="G55" s="64">
        <v>83</v>
      </c>
      <c r="H55" s="64">
        <v>86</v>
      </c>
      <c r="I55" s="77">
        <f t="shared" si="5"/>
        <v>84.5</v>
      </c>
      <c r="J55" s="64">
        <v>87</v>
      </c>
      <c r="K55" s="64">
        <v>85</v>
      </c>
      <c r="L55" s="77">
        <f t="shared" si="6"/>
        <v>86</v>
      </c>
      <c r="M55" s="64">
        <v>88</v>
      </c>
      <c r="N55" s="64">
        <v>88</v>
      </c>
      <c r="O55" s="77">
        <f t="shared" si="7"/>
        <v>88</v>
      </c>
      <c r="P55" s="73">
        <v>85</v>
      </c>
      <c r="Q55" s="73" t="s">
        <v>1893</v>
      </c>
      <c r="R55" s="73"/>
    </row>
    <row r="56" spans="1:18" s="70" customFormat="1" ht="24" customHeight="1" x14ac:dyDescent="0.2">
      <c r="A56" s="73">
        <v>9</v>
      </c>
      <c r="B56" s="79" t="s">
        <v>930</v>
      </c>
      <c r="C56" s="82" t="s">
        <v>931</v>
      </c>
      <c r="D56" s="83">
        <v>88</v>
      </c>
      <c r="E56" s="64">
        <v>74</v>
      </c>
      <c r="F56" s="77">
        <f t="shared" si="4"/>
        <v>81</v>
      </c>
      <c r="G56" s="64">
        <v>82</v>
      </c>
      <c r="H56" s="64">
        <v>92</v>
      </c>
      <c r="I56" s="77">
        <f t="shared" si="5"/>
        <v>87</v>
      </c>
      <c r="J56" s="64">
        <v>93</v>
      </c>
      <c r="K56" s="64">
        <v>96</v>
      </c>
      <c r="L56" s="77">
        <f t="shared" si="6"/>
        <v>94.5</v>
      </c>
      <c r="M56" s="64">
        <v>89</v>
      </c>
      <c r="N56" s="64">
        <v>89</v>
      </c>
      <c r="O56" s="77">
        <f t="shared" si="7"/>
        <v>89</v>
      </c>
      <c r="P56" s="73">
        <v>88</v>
      </c>
      <c r="Q56" s="73" t="s">
        <v>1893</v>
      </c>
      <c r="R56" s="73"/>
    </row>
    <row r="57" spans="1:18" s="70" customFormat="1" ht="24" customHeight="1" x14ac:dyDescent="0.2">
      <c r="A57" s="73">
        <v>10</v>
      </c>
      <c r="B57" s="79" t="s">
        <v>932</v>
      </c>
      <c r="C57" s="82" t="s">
        <v>933</v>
      </c>
      <c r="D57" s="83">
        <v>85</v>
      </c>
      <c r="E57" s="64">
        <v>82</v>
      </c>
      <c r="F57" s="77">
        <f t="shared" si="4"/>
        <v>83.5</v>
      </c>
      <c r="G57" s="64">
        <v>82</v>
      </c>
      <c r="H57" s="64">
        <v>90</v>
      </c>
      <c r="I57" s="77">
        <f t="shared" si="5"/>
        <v>86</v>
      </c>
      <c r="J57" s="64">
        <v>87</v>
      </c>
      <c r="K57" s="64">
        <v>85</v>
      </c>
      <c r="L57" s="77">
        <f t="shared" si="6"/>
        <v>86</v>
      </c>
      <c r="M57" s="64">
        <v>87</v>
      </c>
      <c r="N57" s="64">
        <v>87</v>
      </c>
      <c r="O57" s="77">
        <f t="shared" si="7"/>
        <v>87</v>
      </c>
      <c r="P57" s="73">
        <v>86</v>
      </c>
      <c r="Q57" s="73" t="s">
        <v>1893</v>
      </c>
      <c r="R57" s="73"/>
    </row>
    <row r="58" spans="1:18" s="70" customFormat="1" ht="24" customHeight="1" x14ac:dyDescent="0.2">
      <c r="A58" s="73">
        <v>11</v>
      </c>
      <c r="B58" s="79" t="s">
        <v>934</v>
      </c>
      <c r="C58" s="82" t="s">
        <v>935</v>
      </c>
      <c r="D58" s="83">
        <v>82</v>
      </c>
      <c r="E58" s="64">
        <v>82</v>
      </c>
      <c r="F58" s="77">
        <f t="shared" si="4"/>
        <v>82</v>
      </c>
      <c r="G58" s="64">
        <v>78</v>
      </c>
      <c r="H58" s="64">
        <v>84</v>
      </c>
      <c r="I58" s="77">
        <f t="shared" si="5"/>
        <v>81</v>
      </c>
      <c r="J58" s="64">
        <v>84</v>
      </c>
      <c r="K58" s="64">
        <v>85</v>
      </c>
      <c r="L58" s="77">
        <f t="shared" si="6"/>
        <v>84.5</v>
      </c>
      <c r="M58" s="64">
        <v>85</v>
      </c>
      <c r="N58" s="64">
        <v>85</v>
      </c>
      <c r="O58" s="77">
        <f t="shared" si="7"/>
        <v>85</v>
      </c>
      <c r="P58" s="73">
        <v>83</v>
      </c>
      <c r="Q58" s="73" t="s">
        <v>1893</v>
      </c>
      <c r="R58" s="73"/>
    </row>
    <row r="59" spans="1:18" s="70" customFormat="1" ht="24" customHeight="1" x14ac:dyDescent="0.2">
      <c r="A59" s="73">
        <v>12</v>
      </c>
      <c r="B59" s="79" t="s">
        <v>936</v>
      </c>
      <c r="C59" s="82" t="s">
        <v>937</v>
      </c>
      <c r="D59" s="83">
        <v>88</v>
      </c>
      <c r="E59" s="64">
        <v>71</v>
      </c>
      <c r="F59" s="77">
        <f t="shared" si="4"/>
        <v>79.5</v>
      </c>
      <c r="G59" s="64">
        <v>81</v>
      </c>
      <c r="H59" s="64">
        <v>84</v>
      </c>
      <c r="I59" s="77">
        <f t="shared" si="5"/>
        <v>82.5</v>
      </c>
      <c r="J59" s="64">
        <v>88</v>
      </c>
      <c r="K59" s="64">
        <v>88</v>
      </c>
      <c r="L59" s="77">
        <f t="shared" si="6"/>
        <v>88</v>
      </c>
      <c r="M59" s="64">
        <v>91</v>
      </c>
      <c r="N59" s="64">
        <v>91</v>
      </c>
      <c r="O59" s="77">
        <f t="shared" si="7"/>
        <v>91</v>
      </c>
      <c r="P59" s="73">
        <v>85</v>
      </c>
      <c r="Q59" s="73" t="s">
        <v>1893</v>
      </c>
      <c r="R59" s="73"/>
    </row>
    <row r="60" spans="1:18" s="70" customFormat="1" ht="24" customHeight="1" x14ac:dyDescent="0.2">
      <c r="A60" s="73">
        <v>13</v>
      </c>
      <c r="B60" s="79" t="s">
        <v>938</v>
      </c>
      <c r="C60" s="82" t="s">
        <v>939</v>
      </c>
      <c r="D60" s="83">
        <v>82</v>
      </c>
      <c r="E60" s="64">
        <v>84</v>
      </c>
      <c r="F60" s="77">
        <f t="shared" si="4"/>
        <v>83</v>
      </c>
      <c r="G60" s="64">
        <v>77</v>
      </c>
      <c r="H60" s="64">
        <v>75</v>
      </c>
      <c r="I60" s="77">
        <f t="shared" si="5"/>
        <v>76</v>
      </c>
      <c r="J60" s="64">
        <v>87</v>
      </c>
      <c r="K60" s="64">
        <v>85</v>
      </c>
      <c r="L60" s="77">
        <f t="shared" si="6"/>
        <v>86</v>
      </c>
      <c r="M60" s="64">
        <v>80</v>
      </c>
      <c r="N60" s="64">
        <v>80</v>
      </c>
      <c r="O60" s="77">
        <f t="shared" si="7"/>
        <v>80</v>
      </c>
      <c r="P60" s="73">
        <v>81</v>
      </c>
      <c r="Q60" s="73" t="s">
        <v>1893</v>
      </c>
      <c r="R60" s="73"/>
    </row>
    <row r="61" spans="1:18" s="70" customFormat="1" ht="24" customHeight="1" x14ac:dyDescent="0.2"/>
    <row r="62" spans="1:18" s="70" customFormat="1" ht="24" customHeight="1" x14ac:dyDescent="0.25">
      <c r="A62" s="219" t="s">
        <v>940</v>
      </c>
      <c r="B62" s="69"/>
      <c r="E62" s="71"/>
      <c r="F62" s="72"/>
      <c r="G62" s="72"/>
    </row>
    <row r="63" spans="1:18" s="70" customFormat="1" ht="24" customHeight="1" x14ac:dyDescent="0.25">
      <c r="A63" s="219" t="s">
        <v>941</v>
      </c>
      <c r="B63" s="69"/>
      <c r="E63" s="71"/>
      <c r="F63" s="72"/>
      <c r="G63" s="72"/>
    </row>
    <row r="64" spans="1:18" s="70" customFormat="1" ht="24" customHeight="1" x14ac:dyDescent="0.2">
      <c r="A64" s="258" t="s">
        <v>4</v>
      </c>
      <c r="B64" s="258" t="s">
        <v>5</v>
      </c>
      <c r="C64" s="258" t="s">
        <v>849</v>
      </c>
      <c r="D64" s="253" t="s">
        <v>850</v>
      </c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6" t="s">
        <v>851</v>
      </c>
      <c r="Q64" s="247" t="s">
        <v>14</v>
      </c>
      <c r="R64" s="247" t="s">
        <v>852</v>
      </c>
    </row>
    <row r="65" spans="1:18" s="70" customFormat="1" ht="24" customHeight="1" x14ac:dyDescent="0.2">
      <c r="A65" s="258"/>
      <c r="B65" s="258"/>
      <c r="C65" s="258"/>
      <c r="D65" s="250" t="s">
        <v>9</v>
      </c>
      <c r="E65" s="250"/>
      <c r="F65" s="251" t="s">
        <v>17</v>
      </c>
      <c r="G65" s="253" t="s">
        <v>10</v>
      </c>
      <c r="H65" s="253"/>
      <c r="I65" s="254" t="s">
        <v>17</v>
      </c>
      <c r="J65" s="253" t="s">
        <v>11</v>
      </c>
      <c r="K65" s="253"/>
      <c r="L65" s="254" t="s">
        <v>17</v>
      </c>
      <c r="M65" s="253" t="s">
        <v>12</v>
      </c>
      <c r="N65" s="253"/>
      <c r="O65" s="253" t="s">
        <v>17</v>
      </c>
      <c r="P65" s="256"/>
      <c r="Q65" s="248"/>
      <c r="R65" s="248"/>
    </row>
    <row r="66" spans="1:18" s="70" customFormat="1" ht="24" customHeight="1" x14ac:dyDescent="0.2">
      <c r="A66" s="258"/>
      <c r="B66" s="258"/>
      <c r="C66" s="259"/>
      <c r="D66" s="63" t="s">
        <v>853</v>
      </c>
      <c r="E66" s="63" t="s">
        <v>854</v>
      </c>
      <c r="F66" s="252"/>
      <c r="G66" s="63" t="s">
        <v>853</v>
      </c>
      <c r="H66" s="63" t="s">
        <v>854</v>
      </c>
      <c r="I66" s="255"/>
      <c r="J66" s="63" t="s">
        <v>853</v>
      </c>
      <c r="K66" s="63" t="s">
        <v>854</v>
      </c>
      <c r="L66" s="255"/>
      <c r="M66" s="63" t="s">
        <v>853</v>
      </c>
      <c r="N66" s="63" t="s">
        <v>854</v>
      </c>
      <c r="O66" s="253"/>
      <c r="P66" s="256"/>
      <c r="Q66" s="249"/>
      <c r="R66" s="249"/>
    </row>
    <row r="67" spans="1:18" s="70" customFormat="1" ht="24" customHeight="1" x14ac:dyDescent="0.2">
      <c r="A67" s="73">
        <v>1</v>
      </c>
      <c r="B67" s="5" t="s">
        <v>942</v>
      </c>
      <c r="C67" s="5" t="s">
        <v>943</v>
      </c>
      <c r="D67" s="73">
        <v>71</v>
      </c>
      <c r="E67" s="73">
        <v>50</v>
      </c>
      <c r="F67" s="84">
        <f>(E67+D67)/2</f>
        <v>60.5</v>
      </c>
      <c r="G67" s="73">
        <v>71</v>
      </c>
      <c r="H67" s="73">
        <v>91</v>
      </c>
      <c r="I67" s="84">
        <f>(H67+G67)/2</f>
        <v>81</v>
      </c>
      <c r="J67" s="73">
        <v>78</v>
      </c>
      <c r="K67" s="73">
        <v>70</v>
      </c>
      <c r="L67" s="84">
        <f>(K67+J67)/2</f>
        <v>74</v>
      </c>
      <c r="M67" s="73">
        <v>50</v>
      </c>
      <c r="N67" s="73">
        <v>50</v>
      </c>
      <c r="O67" s="84">
        <f>(N67+M67)/2</f>
        <v>50</v>
      </c>
      <c r="P67" s="73">
        <v>66</v>
      </c>
      <c r="Q67" s="73" t="s">
        <v>1428</v>
      </c>
      <c r="R67" s="73"/>
    </row>
    <row r="68" spans="1:18" s="70" customFormat="1" ht="24" customHeight="1" x14ac:dyDescent="0.2">
      <c r="A68" s="73">
        <v>2</v>
      </c>
      <c r="B68" s="85" t="s">
        <v>944</v>
      </c>
      <c r="C68" s="5" t="s">
        <v>945</v>
      </c>
      <c r="D68" s="73">
        <v>85</v>
      </c>
      <c r="E68" s="73">
        <v>82</v>
      </c>
      <c r="F68" s="84">
        <f t="shared" ref="F68:F70" si="8">(E68+D68)/2</f>
        <v>83.5</v>
      </c>
      <c r="G68" s="73">
        <v>85</v>
      </c>
      <c r="H68" s="73">
        <v>90</v>
      </c>
      <c r="I68" s="84">
        <f t="shared" ref="I68:I70" si="9">(H68+G68)/2</f>
        <v>87.5</v>
      </c>
      <c r="J68" s="73">
        <v>90</v>
      </c>
      <c r="K68" s="73">
        <v>83</v>
      </c>
      <c r="L68" s="84">
        <f t="shared" ref="L68:L70" si="10">(K68+J68)/2</f>
        <v>86.5</v>
      </c>
      <c r="M68" s="73">
        <v>88</v>
      </c>
      <c r="N68" s="73">
        <v>88</v>
      </c>
      <c r="O68" s="84">
        <f t="shared" ref="O68:O70" si="11">(N68+M68)/2</f>
        <v>88</v>
      </c>
      <c r="P68" s="73">
        <v>86</v>
      </c>
      <c r="Q68" s="73" t="s">
        <v>1893</v>
      </c>
      <c r="R68" s="73"/>
    </row>
    <row r="69" spans="1:18" s="70" customFormat="1" ht="24" customHeight="1" x14ac:dyDescent="0.2">
      <c r="A69" s="73">
        <v>3</v>
      </c>
      <c r="B69" s="5" t="s">
        <v>946</v>
      </c>
      <c r="C69" s="5" t="s">
        <v>947</v>
      </c>
      <c r="D69" s="73">
        <v>88</v>
      </c>
      <c r="E69" s="73">
        <v>75</v>
      </c>
      <c r="F69" s="84">
        <f t="shared" si="8"/>
        <v>81.5</v>
      </c>
      <c r="G69" s="73">
        <v>84</v>
      </c>
      <c r="H69" s="73">
        <v>88</v>
      </c>
      <c r="I69" s="84">
        <f t="shared" si="9"/>
        <v>86</v>
      </c>
      <c r="J69" s="73">
        <v>88</v>
      </c>
      <c r="K69" s="73">
        <v>58</v>
      </c>
      <c r="L69" s="84">
        <f t="shared" si="10"/>
        <v>73</v>
      </c>
      <c r="M69" s="73">
        <v>88</v>
      </c>
      <c r="N69" s="73">
        <v>88</v>
      </c>
      <c r="O69" s="84">
        <f t="shared" si="11"/>
        <v>88</v>
      </c>
      <c r="P69" s="73">
        <v>82</v>
      </c>
      <c r="Q69" s="73" t="s">
        <v>1893</v>
      </c>
      <c r="R69" s="73"/>
    </row>
    <row r="70" spans="1:18" s="70" customFormat="1" ht="24" customHeight="1" x14ac:dyDescent="0.2">
      <c r="A70" s="73">
        <v>4</v>
      </c>
      <c r="B70" s="85" t="s">
        <v>948</v>
      </c>
      <c r="C70" s="5" t="s">
        <v>949</v>
      </c>
      <c r="D70" s="73">
        <v>81</v>
      </c>
      <c r="E70" s="73">
        <v>71</v>
      </c>
      <c r="F70" s="84">
        <f t="shared" si="8"/>
        <v>76</v>
      </c>
      <c r="G70" s="73">
        <v>71</v>
      </c>
      <c r="H70" s="73">
        <v>82</v>
      </c>
      <c r="I70" s="84">
        <f t="shared" si="9"/>
        <v>76.5</v>
      </c>
      <c r="J70" s="73">
        <v>84</v>
      </c>
      <c r="K70" s="73">
        <v>87</v>
      </c>
      <c r="L70" s="84">
        <f t="shared" si="10"/>
        <v>85.5</v>
      </c>
      <c r="M70" s="73">
        <v>84</v>
      </c>
      <c r="N70" s="73">
        <v>88</v>
      </c>
      <c r="O70" s="84">
        <f t="shared" si="11"/>
        <v>86</v>
      </c>
      <c r="P70" s="73">
        <v>81</v>
      </c>
      <c r="Q70" s="73" t="s">
        <v>1893</v>
      </c>
      <c r="R70" s="73"/>
    </row>
    <row r="71" spans="1:18" s="70" customFormat="1" ht="24" customHeight="1" x14ac:dyDescent="0.2"/>
    <row r="72" spans="1:18" s="70" customFormat="1" ht="24" customHeight="1" x14ac:dyDescent="0.25">
      <c r="A72" s="219" t="s">
        <v>950</v>
      </c>
      <c r="B72" s="69"/>
      <c r="E72" s="71"/>
      <c r="F72" s="72"/>
      <c r="G72" s="72"/>
    </row>
    <row r="73" spans="1:18" s="70" customFormat="1" ht="24" customHeight="1" x14ac:dyDescent="0.25">
      <c r="A73" s="257" t="s">
        <v>951</v>
      </c>
      <c r="B73" s="257"/>
      <c r="E73" s="71"/>
      <c r="F73" s="72"/>
      <c r="G73" s="72"/>
    </row>
    <row r="74" spans="1:18" s="70" customFormat="1" ht="24" customHeight="1" x14ac:dyDescent="0.2">
      <c r="A74" s="258" t="s">
        <v>4</v>
      </c>
      <c r="B74" s="258" t="s">
        <v>5</v>
      </c>
      <c r="C74" s="258" t="s">
        <v>849</v>
      </c>
      <c r="D74" s="253" t="s">
        <v>850</v>
      </c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6" t="s">
        <v>851</v>
      </c>
      <c r="Q74" s="247" t="s">
        <v>14</v>
      </c>
      <c r="R74" s="247" t="s">
        <v>852</v>
      </c>
    </row>
    <row r="75" spans="1:18" s="70" customFormat="1" ht="24" customHeight="1" x14ac:dyDescent="0.2">
      <c r="A75" s="258"/>
      <c r="B75" s="258"/>
      <c r="C75" s="258"/>
      <c r="D75" s="250" t="s">
        <v>9</v>
      </c>
      <c r="E75" s="250"/>
      <c r="F75" s="251" t="s">
        <v>17</v>
      </c>
      <c r="G75" s="253" t="s">
        <v>10</v>
      </c>
      <c r="H75" s="253"/>
      <c r="I75" s="254" t="s">
        <v>17</v>
      </c>
      <c r="J75" s="253" t="s">
        <v>11</v>
      </c>
      <c r="K75" s="253"/>
      <c r="L75" s="254" t="s">
        <v>17</v>
      </c>
      <c r="M75" s="253" t="s">
        <v>12</v>
      </c>
      <c r="N75" s="253"/>
      <c r="O75" s="253" t="s">
        <v>17</v>
      </c>
      <c r="P75" s="256"/>
      <c r="Q75" s="248"/>
      <c r="R75" s="248"/>
    </row>
    <row r="76" spans="1:18" s="70" customFormat="1" ht="24" customHeight="1" x14ac:dyDescent="0.2">
      <c r="A76" s="258"/>
      <c r="B76" s="258"/>
      <c r="C76" s="259"/>
      <c r="D76" s="63" t="s">
        <v>853</v>
      </c>
      <c r="E76" s="63" t="s">
        <v>854</v>
      </c>
      <c r="F76" s="252"/>
      <c r="G76" s="63" t="s">
        <v>853</v>
      </c>
      <c r="H76" s="63" t="s">
        <v>854</v>
      </c>
      <c r="I76" s="255"/>
      <c r="J76" s="63" t="s">
        <v>853</v>
      </c>
      <c r="K76" s="63" t="s">
        <v>854</v>
      </c>
      <c r="L76" s="255"/>
      <c r="M76" s="63" t="s">
        <v>853</v>
      </c>
      <c r="N76" s="63" t="s">
        <v>854</v>
      </c>
      <c r="O76" s="253"/>
      <c r="P76" s="256"/>
      <c r="Q76" s="249"/>
      <c r="R76" s="249"/>
    </row>
    <row r="77" spans="1:18" s="70" customFormat="1" ht="24" customHeight="1" x14ac:dyDescent="0.2">
      <c r="A77" s="86">
        <v>1</v>
      </c>
      <c r="B77" s="87" t="s">
        <v>952</v>
      </c>
      <c r="C77" s="88" t="s">
        <v>953</v>
      </c>
      <c r="D77" s="89">
        <v>77</v>
      </c>
      <c r="E77" s="83">
        <v>74</v>
      </c>
      <c r="F77" s="90">
        <f>(E77+D77)/2</f>
        <v>75.5</v>
      </c>
      <c r="G77" s="83">
        <v>77</v>
      </c>
      <c r="H77" s="83">
        <v>80</v>
      </c>
      <c r="I77" s="90">
        <f>(H77+G77)/2</f>
        <v>78.5</v>
      </c>
      <c r="J77" s="83">
        <v>85</v>
      </c>
      <c r="K77" s="83">
        <v>90</v>
      </c>
      <c r="L77" s="90">
        <f>(K77+J77)/2</f>
        <v>87.5</v>
      </c>
      <c r="M77" s="83">
        <v>85</v>
      </c>
      <c r="N77" s="83">
        <v>85</v>
      </c>
      <c r="O77" s="90">
        <f>(N77+M77)/2</f>
        <v>85</v>
      </c>
      <c r="P77" s="83">
        <v>82</v>
      </c>
      <c r="Q77" s="83" t="s">
        <v>1893</v>
      </c>
      <c r="R77" s="91"/>
    </row>
    <row r="78" spans="1:18" s="70" customFormat="1" ht="24" customHeight="1" x14ac:dyDescent="0.2">
      <c r="A78" s="86">
        <v>2</v>
      </c>
      <c r="B78" s="87" t="s">
        <v>954</v>
      </c>
      <c r="C78" s="88" t="s">
        <v>955</v>
      </c>
      <c r="D78" s="89">
        <v>91</v>
      </c>
      <c r="E78" s="83">
        <v>88.5</v>
      </c>
      <c r="F78" s="90">
        <f t="shared" ref="F78:F106" si="12">(E78+D78)/2</f>
        <v>89.75</v>
      </c>
      <c r="G78" s="83">
        <v>87</v>
      </c>
      <c r="H78" s="83">
        <v>88</v>
      </c>
      <c r="I78" s="90">
        <f t="shared" ref="I78:I106" si="13">(H78+G78)/2</f>
        <v>87.5</v>
      </c>
      <c r="J78" s="83">
        <v>92</v>
      </c>
      <c r="K78" s="83">
        <v>92</v>
      </c>
      <c r="L78" s="90">
        <f t="shared" ref="L78:L106" si="14">(K78+J78)/2</f>
        <v>92</v>
      </c>
      <c r="M78" s="83">
        <v>91</v>
      </c>
      <c r="N78" s="83">
        <v>91</v>
      </c>
      <c r="O78" s="90">
        <f t="shared" ref="O78:O106" si="15">(N78+M78)/2</f>
        <v>91</v>
      </c>
      <c r="P78" s="83">
        <v>90</v>
      </c>
      <c r="Q78" s="83" t="s">
        <v>1887</v>
      </c>
      <c r="R78" s="91"/>
    </row>
    <row r="79" spans="1:18" s="70" customFormat="1" ht="24" customHeight="1" x14ac:dyDescent="0.2">
      <c r="A79" s="86">
        <v>3</v>
      </c>
      <c r="B79" s="87" t="s">
        <v>956</v>
      </c>
      <c r="C79" s="88" t="s">
        <v>957</v>
      </c>
      <c r="D79" s="89">
        <v>88</v>
      </c>
      <c r="E79" s="83">
        <v>63</v>
      </c>
      <c r="F79" s="90">
        <f t="shared" si="12"/>
        <v>75.5</v>
      </c>
      <c r="G79" s="83">
        <v>81</v>
      </c>
      <c r="H79" s="83">
        <v>85</v>
      </c>
      <c r="I79" s="90">
        <f t="shared" si="13"/>
        <v>83</v>
      </c>
      <c r="J79" s="83">
        <v>89</v>
      </c>
      <c r="K79" s="83">
        <v>90</v>
      </c>
      <c r="L79" s="90">
        <f t="shared" si="14"/>
        <v>89.5</v>
      </c>
      <c r="M79" s="83">
        <v>90</v>
      </c>
      <c r="N79" s="83">
        <v>90</v>
      </c>
      <c r="O79" s="90">
        <f t="shared" si="15"/>
        <v>90</v>
      </c>
      <c r="P79" s="83">
        <v>85</v>
      </c>
      <c r="Q79" s="83" t="s">
        <v>1893</v>
      </c>
      <c r="R79" s="91"/>
    </row>
    <row r="80" spans="1:18" s="70" customFormat="1" ht="24" customHeight="1" x14ac:dyDescent="0.2">
      <c r="A80" s="86">
        <v>4</v>
      </c>
      <c r="B80" s="87" t="s">
        <v>958</v>
      </c>
      <c r="C80" s="88" t="s">
        <v>959</v>
      </c>
      <c r="D80" s="89">
        <v>81</v>
      </c>
      <c r="E80" s="83">
        <v>75</v>
      </c>
      <c r="F80" s="90">
        <f t="shared" si="12"/>
        <v>78</v>
      </c>
      <c r="G80" s="83">
        <v>81</v>
      </c>
      <c r="H80" s="83">
        <v>86</v>
      </c>
      <c r="I80" s="90">
        <f t="shared" si="13"/>
        <v>83.5</v>
      </c>
      <c r="J80" s="83">
        <v>90</v>
      </c>
      <c r="K80" s="83">
        <v>90</v>
      </c>
      <c r="L80" s="90">
        <f t="shared" si="14"/>
        <v>90</v>
      </c>
      <c r="M80" s="83">
        <v>88</v>
      </c>
      <c r="N80" s="83">
        <v>88</v>
      </c>
      <c r="O80" s="90">
        <f t="shared" si="15"/>
        <v>88</v>
      </c>
      <c r="P80" s="83">
        <v>85</v>
      </c>
      <c r="Q80" s="83" t="s">
        <v>1893</v>
      </c>
      <c r="R80" s="91"/>
    </row>
    <row r="81" spans="1:18" s="70" customFormat="1" ht="24" customHeight="1" x14ac:dyDescent="0.2">
      <c r="A81" s="86">
        <v>5</v>
      </c>
      <c r="B81" s="87" t="s">
        <v>960</v>
      </c>
      <c r="C81" s="88" t="s">
        <v>961</v>
      </c>
      <c r="D81" s="89">
        <v>94</v>
      </c>
      <c r="E81" s="83">
        <v>94</v>
      </c>
      <c r="F81" s="90">
        <f t="shared" si="12"/>
        <v>94</v>
      </c>
      <c r="G81" s="83">
        <v>89</v>
      </c>
      <c r="H81" s="83">
        <v>93</v>
      </c>
      <c r="I81" s="90">
        <f t="shared" si="13"/>
        <v>91</v>
      </c>
      <c r="J81" s="83">
        <v>94</v>
      </c>
      <c r="K81" s="83">
        <v>95</v>
      </c>
      <c r="L81" s="90">
        <f t="shared" si="14"/>
        <v>94.5</v>
      </c>
      <c r="M81" s="83">
        <v>94</v>
      </c>
      <c r="N81" s="83">
        <v>92</v>
      </c>
      <c r="O81" s="90">
        <f t="shared" si="15"/>
        <v>93</v>
      </c>
      <c r="P81" s="83">
        <v>93</v>
      </c>
      <c r="Q81" s="83" t="s">
        <v>1887</v>
      </c>
      <c r="R81" s="91"/>
    </row>
    <row r="82" spans="1:18" s="70" customFormat="1" ht="24" customHeight="1" x14ac:dyDescent="0.2">
      <c r="A82" s="86">
        <v>6</v>
      </c>
      <c r="B82" s="87" t="s">
        <v>962</v>
      </c>
      <c r="C82" s="88" t="s">
        <v>963</v>
      </c>
      <c r="D82" s="89">
        <v>88</v>
      </c>
      <c r="E82" s="83">
        <v>71</v>
      </c>
      <c r="F82" s="90">
        <f t="shared" si="12"/>
        <v>79.5</v>
      </c>
      <c r="G82" s="83">
        <v>81</v>
      </c>
      <c r="H82" s="83">
        <v>85</v>
      </c>
      <c r="I82" s="90">
        <f t="shared" si="13"/>
        <v>83</v>
      </c>
      <c r="J82" s="83">
        <v>96</v>
      </c>
      <c r="K82" s="83">
        <v>90</v>
      </c>
      <c r="L82" s="90">
        <f t="shared" si="14"/>
        <v>93</v>
      </c>
      <c r="M82" s="83">
        <v>92</v>
      </c>
      <c r="N82" s="83">
        <v>92</v>
      </c>
      <c r="O82" s="90">
        <f t="shared" si="15"/>
        <v>92</v>
      </c>
      <c r="P82" s="83">
        <v>87</v>
      </c>
      <c r="Q82" s="83" t="s">
        <v>1893</v>
      </c>
      <c r="R82" s="91"/>
    </row>
    <row r="83" spans="1:18" s="70" customFormat="1" ht="24" customHeight="1" x14ac:dyDescent="0.2">
      <c r="A83" s="86">
        <v>7</v>
      </c>
      <c r="B83" s="87" t="s">
        <v>964</v>
      </c>
      <c r="C83" s="88" t="s">
        <v>965</v>
      </c>
      <c r="D83" s="89">
        <v>81</v>
      </c>
      <c r="E83" s="83">
        <v>81</v>
      </c>
      <c r="F83" s="90">
        <f t="shared" si="12"/>
        <v>81</v>
      </c>
      <c r="G83" s="83">
        <v>81</v>
      </c>
      <c r="H83" s="83">
        <v>83</v>
      </c>
      <c r="I83" s="90">
        <f t="shared" si="13"/>
        <v>82</v>
      </c>
      <c r="J83" s="83">
        <v>84</v>
      </c>
      <c r="K83" s="83">
        <v>92</v>
      </c>
      <c r="L83" s="90">
        <f t="shared" si="14"/>
        <v>88</v>
      </c>
      <c r="M83" s="83">
        <v>85</v>
      </c>
      <c r="N83" s="83">
        <v>85</v>
      </c>
      <c r="O83" s="90">
        <f t="shared" si="15"/>
        <v>85</v>
      </c>
      <c r="P83" s="83">
        <v>84</v>
      </c>
      <c r="Q83" s="83" t="s">
        <v>1893</v>
      </c>
      <c r="R83" s="91"/>
    </row>
    <row r="84" spans="1:18" s="70" customFormat="1" ht="24" customHeight="1" x14ac:dyDescent="0.2">
      <c r="A84" s="86">
        <v>8</v>
      </c>
      <c r="B84" s="87" t="s">
        <v>966</v>
      </c>
      <c r="C84" s="88" t="s">
        <v>967</v>
      </c>
      <c r="D84" s="89">
        <v>86</v>
      </c>
      <c r="E84" s="83">
        <v>88</v>
      </c>
      <c r="F84" s="90">
        <f t="shared" si="12"/>
        <v>87</v>
      </c>
      <c r="G84" s="83">
        <v>57</v>
      </c>
      <c r="H84" s="83" t="s">
        <v>968</v>
      </c>
      <c r="I84" s="90"/>
      <c r="J84" s="83">
        <v>98</v>
      </c>
      <c r="K84" s="83">
        <v>95</v>
      </c>
      <c r="L84" s="90">
        <f t="shared" si="14"/>
        <v>96.5</v>
      </c>
      <c r="M84" s="83">
        <v>95</v>
      </c>
      <c r="N84" s="83">
        <v>91</v>
      </c>
      <c r="O84" s="90">
        <f t="shared" si="15"/>
        <v>93</v>
      </c>
      <c r="P84" s="83"/>
      <c r="Q84" s="83"/>
      <c r="R84" s="83" t="s">
        <v>151</v>
      </c>
    </row>
    <row r="85" spans="1:18" s="70" customFormat="1" ht="24" customHeight="1" x14ac:dyDescent="0.2">
      <c r="A85" s="86">
        <v>9</v>
      </c>
      <c r="B85" s="87" t="s">
        <v>969</v>
      </c>
      <c r="C85" s="88" t="s">
        <v>970</v>
      </c>
      <c r="D85" s="89">
        <v>82</v>
      </c>
      <c r="E85" s="83">
        <v>82</v>
      </c>
      <c r="F85" s="90">
        <f t="shared" si="12"/>
        <v>82</v>
      </c>
      <c r="G85" s="83">
        <v>82</v>
      </c>
      <c r="H85" s="83">
        <v>83</v>
      </c>
      <c r="I85" s="90">
        <f t="shared" si="13"/>
        <v>82.5</v>
      </c>
      <c r="J85" s="83">
        <v>96</v>
      </c>
      <c r="K85" s="83">
        <v>90</v>
      </c>
      <c r="L85" s="90">
        <f t="shared" si="14"/>
        <v>93</v>
      </c>
      <c r="M85" s="83">
        <v>90</v>
      </c>
      <c r="N85" s="83">
        <v>90</v>
      </c>
      <c r="O85" s="90">
        <f t="shared" si="15"/>
        <v>90</v>
      </c>
      <c r="P85" s="83">
        <v>87</v>
      </c>
      <c r="Q85" s="83" t="s">
        <v>1893</v>
      </c>
      <c r="R85" s="91"/>
    </row>
    <row r="86" spans="1:18" s="70" customFormat="1" ht="24" customHeight="1" x14ac:dyDescent="0.2">
      <c r="A86" s="86">
        <v>10</v>
      </c>
      <c r="B86" s="87" t="s">
        <v>972</v>
      </c>
      <c r="C86" s="88" t="s">
        <v>973</v>
      </c>
      <c r="D86" s="89">
        <v>74</v>
      </c>
      <c r="E86" s="83">
        <v>50</v>
      </c>
      <c r="F86" s="90">
        <f t="shared" si="12"/>
        <v>62</v>
      </c>
      <c r="G86" s="83">
        <v>83</v>
      </c>
      <c r="H86" s="83">
        <v>85</v>
      </c>
      <c r="I86" s="90">
        <f t="shared" si="13"/>
        <v>84</v>
      </c>
      <c r="J86" s="83">
        <v>85</v>
      </c>
      <c r="K86" s="83">
        <v>83</v>
      </c>
      <c r="L86" s="90">
        <f t="shared" si="14"/>
        <v>84</v>
      </c>
      <c r="M86" s="83">
        <v>89</v>
      </c>
      <c r="N86" s="83">
        <v>89</v>
      </c>
      <c r="O86" s="90">
        <f t="shared" si="15"/>
        <v>89</v>
      </c>
      <c r="P86" s="83">
        <v>80</v>
      </c>
      <c r="Q86" s="83" t="s">
        <v>1893</v>
      </c>
      <c r="R86" s="91"/>
    </row>
    <row r="87" spans="1:18" s="70" customFormat="1" ht="27.75" customHeight="1" x14ac:dyDescent="0.2">
      <c r="A87" s="86">
        <v>11</v>
      </c>
      <c r="B87" s="87" t="s">
        <v>974</v>
      </c>
      <c r="C87" s="88" t="s">
        <v>975</v>
      </c>
      <c r="D87" s="89">
        <v>81</v>
      </c>
      <c r="E87" s="83">
        <v>81</v>
      </c>
      <c r="F87" s="90">
        <f t="shared" si="12"/>
        <v>81</v>
      </c>
      <c r="G87" s="83">
        <v>81</v>
      </c>
      <c r="H87" s="83">
        <v>83</v>
      </c>
      <c r="I87" s="90">
        <f t="shared" si="13"/>
        <v>82</v>
      </c>
      <c r="J87" s="83">
        <v>85</v>
      </c>
      <c r="K87" s="83">
        <v>88</v>
      </c>
      <c r="L87" s="90">
        <f t="shared" si="14"/>
        <v>86.5</v>
      </c>
      <c r="M87" s="83">
        <v>85</v>
      </c>
      <c r="N87" s="83">
        <v>85</v>
      </c>
      <c r="O87" s="90">
        <f t="shared" si="15"/>
        <v>85</v>
      </c>
      <c r="P87" s="83">
        <v>84</v>
      </c>
      <c r="Q87" s="83" t="s">
        <v>1893</v>
      </c>
      <c r="R87" s="91"/>
    </row>
    <row r="88" spans="1:18" s="70" customFormat="1" ht="24" customHeight="1" x14ac:dyDescent="0.2">
      <c r="A88" s="86">
        <v>12</v>
      </c>
      <c r="B88" s="87" t="s">
        <v>976</v>
      </c>
      <c r="C88" s="88" t="s">
        <v>977</v>
      </c>
      <c r="D88" s="89">
        <v>86</v>
      </c>
      <c r="E88" s="83">
        <v>85</v>
      </c>
      <c r="F88" s="90">
        <f t="shared" si="12"/>
        <v>85.5</v>
      </c>
      <c r="G88" s="83">
        <v>86</v>
      </c>
      <c r="H88" s="83">
        <v>85</v>
      </c>
      <c r="I88" s="90">
        <f t="shared" si="13"/>
        <v>85.5</v>
      </c>
      <c r="J88" s="83">
        <v>85</v>
      </c>
      <c r="K88" s="83">
        <v>92</v>
      </c>
      <c r="L88" s="90">
        <f t="shared" si="14"/>
        <v>88.5</v>
      </c>
      <c r="M88" s="83">
        <v>94</v>
      </c>
      <c r="N88" s="83">
        <v>92</v>
      </c>
      <c r="O88" s="90">
        <f t="shared" si="15"/>
        <v>93</v>
      </c>
      <c r="P88" s="83">
        <v>88</v>
      </c>
      <c r="Q88" s="83" t="s">
        <v>1893</v>
      </c>
      <c r="R88" s="91"/>
    </row>
    <row r="89" spans="1:18" s="70" customFormat="1" ht="24" customHeight="1" x14ac:dyDescent="0.2">
      <c r="A89" s="86">
        <v>13</v>
      </c>
      <c r="B89" s="87" t="s">
        <v>978</v>
      </c>
      <c r="C89" s="88" t="s">
        <v>979</v>
      </c>
      <c r="D89" s="89">
        <v>81</v>
      </c>
      <c r="E89" s="83">
        <v>83</v>
      </c>
      <c r="F89" s="90">
        <f t="shared" si="12"/>
        <v>82</v>
      </c>
      <c r="G89" s="83">
        <v>83</v>
      </c>
      <c r="H89" s="83">
        <v>88</v>
      </c>
      <c r="I89" s="90">
        <f t="shared" si="13"/>
        <v>85.5</v>
      </c>
      <c r="J89" s="83">
        <v>95</v>
      </c>
      <c r="K89" s="83">
        <v>90</v>
      </c>
      <c r="L89" s="90">
        <f t="shared" si="14"/>
        <v>92.5</v>
      </c>
      <c r="M89" s="83">
        <v>85</v>
      </c>
      <c r="N89" s="83">
        <v>85</v>
      </c>
      <c r="O89" s="90">
        <f t="shared" si="15"/>
        <v>85</v>
      </c>
      <c r="P89" s="83">
        <v>86</v>
      </c>
      <c r="Q89" s="83" t="s">
        <v>1893</v>
      </c>
      <c r="R89" s="91"/>
    </row>
    <row r="90" spans="1:18" s="70" customFormat="1" ht="24" customHeight="1" x14ac:dyDescent="0.2">
      <c r="A90" s="86">
        <v>14</v>
      </c>
      <c r="B90" s="87" t="s">
        <v>980</v>
      </c>
      <c r="C90" s="88" t="s">
        <v>478</v>
      </c>
      <c r="D90" s="89">
        <v>71</v>
      </c>
      <c r="E90" s="83">
        <v>50</v>
      </c>
      <c r="F90" s="90">
        <f t="shared" si="12"/>
        <v>60.5</v>
      </c>
      <c r="G90" s="83">
        <v>81</v>
      </c>
      <c r="H90" s="83">
        <v>84</v>
      </c>
      <c r="I90" s="90">
        <f t="shared" si="13"/>
        <v>82.5</v>
      </c>
      <c r="J90" s="83">
        <v>91</v>
      </c>
      <c r="K90" s="83">
        <v>90</v>
      </c>
      <c r="L90" s="90">
        <f t="shared" si="14"/>
        <v>90.5</v>
      </c>
      <c r="M90" s="83">
        <v>92</v>
      </c>
      <c r="N90" s="83">
        <v>92</v>
      </c>
      <c r="O90" s="90">
        <f t="shared" si="15"/>
        <v>92</v>
      </c>
      <c r="P90" s="83">
        <v>81</v>
      </c>
      <c r="Q90" s="83" t="s">
        <v>1893</v>
      </c>
      <c r="R90" s="91"/>
    </row>
    <row r="91" spans="1:18" s="70" customFormat="1" ht="24" customHeight="1" x14ac:dyDescent="0.2">
      <c r="A91" s="86">
        <v>15</v>
      </c>
      <c r="B91" s="87" t="s">
        <v>981</v>
      </c>
      <c r="C91" s="88" t="s">
        <v>982</v>
      </c>
      <c r="D91" s="89">
        <v>58</v>
      </c>
      <c r="E91" s="83">
        <v>81</v>
      </c>
      <c r="F91" s="90">
        <f t="shared" si="12"/>
        <v>69.5</v>
      </c>
      <c r="G91" s="83">
        <v>81</v>
      </c>
      <c r="H91" s="83">
        <v>84</v>
      </c>
      <c r="I91" s="90">
        <f t="shared" si="13"/>
        <v>82.5</v>
      </c>
      <c r="J91" s="83">
        <v>85</v>
      </c>
      <c r="K91" s="83">
        <v>92</v>
      </c>
      <c r="L91" s="90">
        <f t="shared" si="14"/>
        <v>88.5</v>
      </c>
      <c r="M91" s="83">
        <v>90</v>
      </c>
      <c r="N91" s="83">
        <v>90</v>
      </c>
      <c r="O91" s="90">
        <f t="shared" si="15"/>
        <v>90</v>
      </c>
      <c r="P91" s="83">
        <v>83</v>
      </c>
      <c r="Q91" s="83" t="s">
        <v>1893</v>
      </c>
      <c r="R91" s="91"/>
    </row>
    <row r="92" spans="1:18" s="70" customFormat="1" ht="24" customHeight="1" x14ac:dyDescent="0.2">
      <c r="A92" s="86">
        <v>16</v>
      </c>
      <c r="B92" s="87" t="s">
        <v>983</v>
      </c>
      <c r="C92" s="88" t="s">
        <v>984</v>
      </c>
      <c r="D92" s="89">
        <v>58</v>
      </c>
      <c r="E92" s="83">
        <v>70</v>
      </c>
      <c r="F92" s="90">
        <f t="shared" si="12"/>
        <v>64</v>
      </c>
      <c r="G92" s="83">
        <v>69</v>
      </c>
      <c r="H92" s="83">
        <v>83</v>
      </c>
      <c r="I92" s="90">
        <f t="shared" si="13"/>
        <v>76</v>
      </c>
      <c r="J92" s="83">
        <v>85</v>
      </c>
      <c r="K92" s="83">
        <v>85</v>
      </c>
      <c r="L92" s="90">
        <f t="shared" si="14"/>
        <v>85</v>
      </c>
      <c r="M92" s="83">
        <v>82</v>
      </c>
      <c r="N92" s="83">
        <v>82</v>
      </c>
      <c r="O92" s="90">
        <f t="shared" si="15"/>
        <v>82</v>
      </c>
      <c r="P92" s="83">
        <v>77</v>
      </c>
      <c r="Q92" s="83" t="s">
        <v>1428</v>
      </c>
      <c r="R92" s="85"/>
    </row>
    <row r="93" spans="1:18" s="70" customFormat="1" ht="24" customHeight="1" x14ac:dyDescent="0.2">
      <c r="A93" s="86">
        <v>17</v>
      </c>
      <c r="B93" s="87" t="s">
        <v>985</v>
      </c>
      <c r="C93" s="88" t="s">
        <v>986</v>
      </c>
      <c r="D93" s="89">
        <v>58</v>
      </c>
      <c r="E93" s="83">
        <v>71</v>
      </c>
      <c r="F93" s="90">
        <f t="shared" si="12"/>
        <v>64.5</v>
      </c>
      <c r="G93" s="83">
        <v>65</v>
      </c>
      <c r="H93" s="83">
        <v>55</v>
      </c>
      <c r="I93" s="90">
        <f t="shared" si="13"/>
        <v>60</v>
      </c>
      <c r="J93" s="83">
        <v>79</v>
      </c>
      <c r="K93" s="83">
        <v>78</v>
      </c>
      <c r="L93" s="90">
        <f t="shared" si="14"/>
        <v>78.5</v>
      </c>
      <c r="M93" s="83">
        <v>88</v>
      </c>
      <c r="N93" s="83">
        <v>88</v>
      </c>
      <c r="O93" s="90">
        <f t="shared" si="15"/>
        <v>88</v>
      </c>
      <c r="P93" s="83">
        <v>73</v>
      </c>
      <c r="Q93" s="83" t="s">
        <v>1428</v>
      </c>
      <c r="R93" s="85"/>
    </row>
    <row r="94" spans="1:18" s="70" customFormat="1" ht="24" customHeight="1" x14ac:dyDescent="0.2">
      <c r="A94" s="86">
        <v>18</v>
      </c>
      <c r="B94" s="87" t="s">
        <v>987</v>
      </c>
      <c r="C94" s="88" t="s">
        <v>988</v>
      </c>
      <c r="D94" s="89">
        <v>71</v>
      </c>
      <c r="E94" s="83">
        <v>50</v>
      </c>
      <c r="F94" s="90">
        <f t="shared" si="12"/>
        <v>60.5</v>
      </c>
      <c r="G94" s="83">
        <v>77</v>
      </c>
      <c r="H94" s="83">
        <v>81</v>
      </c>
      <c r="I94" s="90">
        <f t="shared" si="13"/>
        <v>79</v>
      </c>
      <c r="J94" s="83">
        <v>63</v>
      </c>
      <c r="K94" s="83">
        <v>90</v>
      </c>
      <c r="L94" s="90">
        <f t="shared" si="14"/>
        <v>76.5</v>
      </c>
      <c r="M94" s="83">
        <v>90</v>
      </c>
      <c r="N94" s="83">
        <v>90</v>
      </c>
      <c r="O94" s="90">
        <f t="shared" si="15"/>
        <v>90</v>
      </c>
      <c r="P94" s="83">
        <v>77</v>
      </c>
      <c r="Q94" s="83" t="s">
        <v>1428</v>
      </c>
      <c r="R94" s="85"/>
    </row>
    <row r="95" spans="1:18" s="70" customFormat="1" ht="24" customHeight="1" x14ac:dyDescent="0.2">
      <c r="A95" s="86">
        <v>19</v>
      </c>
      <c r="B95" s="87" t="s">
        <v>989</v>
      </c>
      <c r="C95" s="88" t="s">
        <v>990</v>
      </c>
      <c r="D95" s="89">
        <v>81</v>
      </c>
      <c r="E95" s="83">
        <v>81</v>
      </c>
      <c r="F95" s="90">
        <f t="shared" si="12"/>
        <v>81</v>
      </c>
      <c r="G95" s="83">
        <v>81</v>
      </c>
      <c r="H95" s="83">
        <v>87</v>
      </c>
      <c r="I95" s="90">
        <f t="shared" si="13"/>
        <v>84</v>
      </c>
      <c r="J95" s="83">
        <v>94</v>
      </c>
      <c r="K95" s="83">
        <v>95</v>
      </c>
      <c r="L95" s="90">
        <f t="shared" si="14"/>
        <v>94.5</v>
      </c>
      <c r="M95" s="83">
        <v>92</v>
      </c>
      <c r="N95" s="83">
        <v>92</v>
      </c>
      <c r="O95" s="90">
        <f t="shared" si="15"/>
        <v>92</v>
      </c>
      <c r="P95" s="83">
        <v>88</v>
      </c>
      <c r="Q95" s="83" t="s">
        <v>1893</v>
      </c>
      <c r="R95" s="85"/>
    </row>
    <row r="96" spans="1:18" s="70" customFormat="1" ht="24" customHeight="1" x14ac:dyDescent="0.2">
      <c r="A96" s="86">
        <v>20</v>
      </c>
      <c r="B96" s="87" t="s">
        <v>991</v>
      </c>
      <c r="C96" s="88" t="s">
        <v>992</v>
      </c>
      <c r="D96" s="89">
        <v>71</v>
      </c>
      <c r="E96" s="83">
        <v>50</v>
      </c>
      <c r="F96" s="90">
        <f t="shared" si="12"/>
        <v>60.5</v>
      </c>
      <c r="G96" s="83">
        <v>81</v>
      </c>
      <c r="H96" s="83">
        <v>84</v>
      </c>
      <c r="I96" s="90">
        <f t="shared" si="13"/>
        <v>82.5</v>
      </c>
      <c r="J96" s="83">
        <v>91</v>
      </c>
      <c r="K96" s="83">
        <v>92</v>
      </c>
      <c r="L96" s="90">
        <f t="shared" si="14"/>
        <v>91.5</v>
      </c>
      <c r="M96" s="83">
        <v>84</v>
      </c>
      <c r="N96" s="83">
        <v>84</v>
      </c>
      <c r="O96" s="90">
        <f t="shared" si="15"/>
        <v>84</v>
      </c>
      <c r="P96" s="83">
        <v>80</v>
      </c>
      <c r="Q96" s="83" t="s">
        <v>1893</v>
      </c>
      <c r="R96" s="85"/>
    </row>
    <row r="97" spans="1:22" s="70" customFormat="1" ht="24" customHeight="1" x14ac:dyDescent="0.2">
      <c r="A97" s="86">
        <v>21</v>
      </c>
      <c r="B97" s="87" t="s">
        <v>993</v>
      </c>
      <c r="C97" s="88" t="s">
        <v>994</v>
      </c>
      <c r="D97" s="89">
        <v>81</v>
      </c>
      <c r="E97" s="83">
        <v>82</v>
      </c>
      <c r="F97" s="90">
        <f t="shared" si="12"/>
        <v>81.5</v>
      </c>
      <c r="G97" s="83">
        <v>81</v>
      </c>
      <c r="H97" s="83">
        <v>85</v>
      </c>
      <c r="I97" s="90">
        <f t="shared" si="13"/>
        <v>83</v>
      </c>
      <c r="J97" s="83">
        <v>90</v>
      </c>
      <c r="K97" s="83">
        <v>90</v>
      </c>
      <c r="L97" s="90">
        <f t="shared" si="14"/>
        <v>90</v>
      </c>
      <c r="M97" s="83">
        <v>90</v>
      </c>
      <c r="N97" s="83">
        <v>90</v>
      </c>
      <c r="O97" s="90">
        <f t="shared" si="15"/>
        <v>90</v>
      </c>
      <c r="P97" s="83">
        <v>86</v>
      </c>
      <c r="Q97" s="83" t="s">
        <v>1893</v>
      </c>
      <c r="R97" s="85"/>
    </row>
    <row r="98" spans="1:22" s="70" customFormat="1" ht="24" customHeight="1" x14ac:dyDescent="0.2">
      <c r="A98" s="86">
        <v>22</v>
      </c>
      <c r="B98" s="87" t="s">
        <v>995</v>
      </c>
      <c r="C98" s="88" t="s">
        <v>996</v>
      </c>
      <c r="D98" s="89">
        <v>86</v>
      </c>
      <c r="E98" s="83">
        <v>83</v>
      </c>
      <c r="F98" s="90">
        <f t="shared" si="12"/>
        <v>84.5</v>
      </c>
      <c r="G98" s="83">
        <v>86</v>
      </c>
      <c r="H98" s="83">
        <v>97</v>
      </c>
      <c r="I98" s="90">
        <f t="shared" si="13"/>
        <v>91.5</v>
      </c>
      <c r="J98" s="83">
        <v>97</v>
      </c>
      <c r="K98" s="83">
        <v>95</v>
      </c>
      <c r="L98" s="90">
        <f t="shared" si="14"/>
        <v>96</v>
      </c>
      <c r="M98" s="83">
        <v>95</v>
      </c>
      <c r="N98" s="83">
        <v>92</v>
      </c>
      <c r="O98" s="90">
        <f t="shared" si="15"/>
        <v>93.5</v>
      </c>
      <c r="P98" s="83">
        <v>91</v>
      </c>
      <c r="Q98" s="83" t="s">
        <v>1887</v>
      </c>
      <c r="R98" s="85"/>
    </row>
    <row r="99" spans="1:22" s="70" customFormat="1" ht="24" customHeight="1" x14ac:dyDescent="0.2">
      <c r="A99" s="86">
        <v>23</v>
      </c>
      <c r="B99" s="87" t="s">
        <v>997</v>
      </c>
      <c r="C99" s="88" t="s">
        <v>998</v>
      </c>
      <c r="D99" s="89">
        <v>88</v>
      </c>
      <c r="E99" s="83">
        <v>50</v>
      </c>
      <c r="F99" s="90">
        <f t="shared" si="12"/>
        <v>69</v>
      </c>
      <c r="G99" s="83">
        <v>77</v>
      </c>
      <c r="H99" s="83">
        <v>82</v>
      </c>
      <c r="I99" s="90">
        <f t="shared" si="13"/>
        <v>79.5</v>
      </c>
      <c r="J99" s="83">
        <v>90</v>
      </c>
      <c r="K99" s="83">
        <v>90</v>
      </c>
      <c r="L99" s="90">
        <f t="shared" si="14"/>
        <v>90</v>
      </c>
      <c r="M99" s="83">
        <v>90</v>
      </c>
      <c r="N99" s="83">
        <v>90</v>
      </c>
      <c r="O99" s="90">
        <f t="shared" si="15"/>
        <v>90</v>
      </c>
      <c r="P99" s="83">
        <v>82</v>
      </c>
      <c r="Q99" s="83" t="s">
        <v>1893</v>
      </c>
      <c r="R99" s="85"/>
    </row>
    <row r="100" spans="1:22" s="70" customFormat="1" ht="24" customHeight="1" x14ac:dyDescent="0.2">
      <c r="A100" s="86">
        <v>24</v>
      </c>
      <c r="B100" s="87" t="s">
        <v>999</v>
      </c>
      <c r="C100" s="88" t="s">
        <v>1000</v>
      </c>
      <c r="D100" s="89">
        <v>81</v>
      </c>
      <c r="E100" s="83">
        <v>83</v>
      </c>
      <c r="F100" s="90">
        <f t="shared" si="12"/>
        <v>82</v>
      </c>
      <c r="G100" s="83">
        <v>81</v>
      </c>
      <c r="H100" s="83">
        <v>83</v>
      </c>
      <c r="I100" s="90">
        <f t="shared" si="13"/>
        <v>82</v>
      </c>
      <c r="J100" s="83">
        <v>89</v>
      </c>
      <c r="K100" s="83">
        <v>92</v>
      </c>
      <c r="L100" s="90">
        <f t="shared" si="14"/>
        <v>90.5</v>
      </c>
      <c r="M100" s="83">
        <v>90</v>
      </c>
      <c r="N100" s="83">
        <v>90</v>
      </c>
      <c r="O100" s="90">
        <f t="shared" si="15"/>
        <v>90</v>
      </c>
      <c r="P100" s="83">
        <v>86</v>
      </c>
      <c r="Q100" s="83" t="s">
        <v>1893</v>
      </c>
      <c r="R100" s="85"/>
    </row>
    <row r="101" spans="1:22" s="70" customFormat="1" ht="29.25" customHeight="1" x14ac:dyDescent="0.2">
      <c r="A101" s="86">
        <v>25</v>
      </c>
      <c r="B101" s="87" t="s">
        <v>1001</v>
      </c>
      <c r="C101" s="88" t="s">
        <v>1002</v>
      </c>
      <c r="D101" s="89">
        <v>81</v>
      </c>
      <c r="E101" s="83">
        <v>81</v>
      </c>
      <c r="F101" s="90">
        <f t="shared" si="12"/>
        <v>81</v>
      </c>
      <c r="G101" s="83">
        <v>81</v>
      </c>
      <c r="H101" s="83">
        <v>83</v>
      </c>
      <c r="I101" s="90">
        <f t="shared" si="13"/>
        <v>82</v>
      </c>
      <c r="J101" s="83">
        <v>85</v>
      </c>
      <c r="K101" s="83">
        <v>88</v>
      </c>
      <c r="L101" s="90">
        <f t="shared" si="14"/>
        <v>86.5</v>
      </c>
      <c r="M101" s="83">
        <v>80</v>
      </c>
      <c r="N101" s="83">
        <v>80</v>
      </c>
      <c r="O101" s="90">
        <f t="shared" si="15"/>
        <v>80</v>
      </c>
      <c r="P101" s="83">
        <v>82</v>
      </c>
      <c r="Q101" s="83" t="s">
        <v>1893</v>
      </c>
      <c r="R101" s="85"/>
    </row>
    <row r="102" spans="1:22" s="70" customFormat="1" ht="30" customHeight="1" x14ac:dyDescent="0.2">
      <c r="A102" s="86">
        <v>26</v>
      </c>
      <c r="B102" s="87" t="s">
        <v>1003</v>
      </c>
      <c r="C102" s="88" t="s">
        <v>1004</v>
      </c>
      <c r="D102" s="89">
        <v>81</v>
      </c>
      <c r="E102" s="83">
        <v>81</v>
      </c>
      <c r="F102" s="90">
        <f t="shared" si="12"/>
        <v>81</v>
      </c>
      <c r="G102" s="83">
        <v>81</v>
      </c>
      <c r="H102" s="83">
        <v>83</v>
      </c>
      <c r="I102" s="90">
        <f t="shared" si="13"/>
        <v>82</v>
      </c>
      <c r="J102" s="83">
        <v>60</v>
      </c>
      <c r="K102" s="83">
        <v>88</v>
      </c>
      <c r="L102" s="90">
        <f t="shared" si="14"/>
        <v>74</v>
      </c>
      <c r="M102" s="83">
        <v>80</v>
      </c>
      <c r="N102" s="83">
        <v>80</v>
      </c>
      <c r="O102" s="90">
        <f t="shared" si="15"/>
        <v>80</v>
      </c>
      <c r="P102" s="83">
        <v>79</v>
      </c>
      <c r="Q102" s="83" t="s">
        <v>1428</v>
      </c>
      <c r="R102" s="85"/>
    </row>
    <row r="103" spans="1:22" s="70" customFormat="1" ht="24" customHeight="1" x14ac:dyDescent="0.2">
      <c r="A103" s="86">
        <v>27</v>
      </c>
      <c r="B103" s="87" t="s">
        <v>1005</v>
      </c>
      <c r="C103" s="88" t="s">
        <v>1006</v>
      </c>
      <c r="D103" s="89">
        <v>71</v>
      </c>
      <c r="E103" s="83">
        <v>50</v>
      </c>
      <c r="F103" s="90">
        <f t="shared" si="12"/>
        <v>60.5</v>
      </c>
      <c r="G103" s="83">
        <v>71</v>
      </c>
      <c r="H103" s="83">
        <v>83</v>
      </c>
      <c r="I103" s="90">
        <f t="shared" si="13"/>
        <v>77</v>
      </c>
      <c r="J103" s="83">
        <v>86</v>
      </c>
      <c r="K103" s="83">
        <v>85</v>
      </c>
      <c r="L103" s="90">
        <f t="shared" si="14"/>
        <v>85.5</v>
      </c>
      <c r="M103" s="83">
        <v>80</v>
      </c>
      <c r="N103" s="83">
        <v>80</v>
      </c>
      <c r="O103" s="90">
        <f t="shared" si="15"/>
        <v>80</v>
      </c>
      <c r="P103" s="83">
        <v>76</v>
      </c>
      <c r="Q103" s="83" t="s">
        <v>1428</v>
      </c>
      <c r="R103" s="85"/>
    </row>
    <row r="104" spans="1:22" s="70" customFormat="1" ht="28.5" customHeight="1" x14ac:dyDescent="0.2">
      <c r="A104" s="86">
        <v>28</v>
      </c>
      <c r="B104" s="87" t="s">
        <v>1007</v>
      </c>
      <c r="C104" s="88" t="s">
        <v>1008</v>
      </c>
      <c r="D104" s="89">
        <v>81</v>
      </c>
      <c r="E104" s="83">
        <v>81</v>
      </c>
      <c r="F104" s="90">
        <f t="shared" si="12"/>
        <v>81</v>
      </c>
      <c r="G104" s="83">
        <v>81</v>
      </c>
      <c r="H104" s="83">
        <v>83</v>
      </c>
      <c r="I104" s="90">
        <f t="shared" si="13"/>
        <v>82</v>
      </c>
      <c r="J104" s="83">
        <v>85</v>
      </c>
      <c r="K104" s="83">
        <v>92</v>
      </c>
      <c r="L104" s="90">
        <f t="shared" si="14"/>
        <v>88.5</v>
      </c>
      <c r="M104" s="83">
        <v>85</v>
      </c>
      <c r="N104" s="83">
        <v>85</v>
      </c>
      <c r="O104" s="90">
        <f t="shared" si="15"/>
        <v>85</v>
      </c>
      <c r="P104" s="83">
        <v>84</v>
      </c>
      <c r="Q104" s="83" t="s">
        <v>1893</v>
      </c>
      <c r="R104" s="85"/>
    </row>
    <row r="105" spans="1:22" s="70" customFormat="1" ht="24" customHeight="1" x14ac:dyDescent="0.2">
      <c r="A105" s="86">
        <v>29</v>
      </c>
      <c r="B105" s="87" t="s">
        <v>1009</v>
      </c>
      <c r="C105" s="88" t="s">
        <v>1010</v>
      </c>
      <c r="D105" s="89">
        <v>82</v>
      </c>
      <c r="E105" s="83">
        <v>88</v>
      </c>
      <c r="F105" s="90">
        <f t="shared" si="12"/>
        <v>85</v>
      </c>
      <c r="G105" s="83">
        <v>86</v>
      </c>
      <c r="H105" s="83">
        <v>87</v>
      </c>
      <c r="I105" s="90">
        <f t="shared" si="13"/>
        <v>86.5</v>
      </c>
      <c r="J105" s="83">
        <v>88</v>
      </c>
      <c r="K105" s="83">
        <v>90</v>
      </c>
      <c r="L105" s="90">
        <f t="shared" si="14"/>
        <v>89</v>
      </c>
      <c r="M105" s="83">
        <v>90</v>
      </c>
      <c r="N105" s="83">
        <v>90</v>
      </c>
      <c r="O105" s="90">
        <f t="shared" si="15"/>
        <v>90</v>
      </c>
      <c r="P105" s="83">
        <v>88</v>
      </c>
      <c r="Q105" s="83" t="s">
        <v>1893</v>
      </c>
      <c r="R105" s="85"/>
    </row>
    <row r="106" spans="1:22" s="70" customFormat="1" ht="24" customHeight="1" x14ac:dyDescent="0.2">
      <c r="A106" s="86">
        <v>30</v>
      </c>
      <c r="B106" s="87" t="s">
        <v>1011</v>
      </c>
      <c r="C106" s="88" t="s">
        <v>1012</v>
      </c>
      <c r="D106" s="89">
        <v>72</v>
      </c>
      <c r="E106" s="83">
        <v>73.5</v>
      </c>
      <c r="F106" s="90">
        <f t="shared" si="12"/>
        <v>72.75</v>
      </c>
      <c r="G106" s="83">
        <v>92</v>
      </c>
      <c r="H106" s="83">
        <v>90</v>
      </c>
      <c r="I106" s="90">
        <f t="shared" si="13"/>
        <v>91</v>
      </c>
      <c r="J106" s="83">
        <v>85</v>
      </c>
      <c r="K106" s="83">
        <v>88</v>
      </c>
      <c r="L106" s="90">
        <f t="shared" si="14"/>
        <v>86.5</v>
      </c>
      <c r="M106" s="83">
        <v>89</v>
      </c>
      <c r="N106" s="83">
        <v>89</v>
      </c>
      <c r="O106" s="90">
        <f t="shared" si="15"/>
        <v>89</v>
      </c>
      <c r="P106" s="83">
        <v>85</v>
      </c>
      <c r="Q106" s="83" t="s">
        <v>1893</v>
      </c>
      <c r="R106" s="80"/>
    </row>
    <row r="107" spans="1:22" s="70" customFormat="1" ht="24" customHeight="1" x14ac:dyDescent="0.2"/>
    <row r="108" spans="1:22" s="70" customFormat="1" ht="24" customHeight="1" x14ac:dyDescent="0.25">
      <c r="B108" s="218"/>
      <c r="C108" s="218" t="s">
        <v>1886</v>
      </c>
      <c r="D108" s="217"/>
      <c r="E108" s="217"/>
      <c r="F108" s="217">
        <v>75</v>
      </c>
      <c r="G108" s="217"/>
      <c r="I108" s="217"/>
      <c r="M108" s="217" t="s">
        <v>1884</v>
      </c>
      <c r="O108" s="217">
        <v>1</v>
      </c>
    </row>
    <row r="109" spans="1:22" s="70" customFormat="1" ht="24" customHeight="1" x14ac:dyDescent="0.25">
      <c r="A109" s="217"/>
      <c r="C109" s="217" t="s">
        <v>1887</v>
      </c>
      <c r="D109" s="217"/>
      <c r="E109" s="217"/>
      <c r="F109" s="217">
        <v>4</v>
      </c>
      <c r="G109" s="217"/>
      <c r="H109" s="217"/>
      <c r="I109" s="217"/>
    </row>
    <row r="110" spans="1:22" s="70" customFormat="1" ht="24" customHeight="1" x14ac:dyDescent="0.25">
      <c r="A110" s="217"/>
      <c r="C110" s="217" t="s">
        <v>1893</v>
      </c>
      <c r="D110" s="217"/>
      <c r="E110" s="217"/>
      <c r="F110" s="217">
        <v>59</v>
      </c>
      <c r="G110" s="217"/>
      <c r="H110" s="217"/>
      <c r="I110" s="217"/>
      <c r="V110" s="70">
        <v>29</v>
      </c>
    </row>
    <row r="111" spans="1:22" s="70" customFormat="1" ht="24" customHeight="1" x14ac:dyDescent="0.25">
      <c r="A111" s="217"/>
      <c r="C111" s="217" t="s">
        <v>1428</v>
      </c>
      <c r="D111" s="217"/>
      <c r="E111" s="217"/>
      <c r="F111" s="217">
        <v>12</v>
      </c>
      <c r="G111" s="217"/>
      <c r="H111" s="217"/>
      <c r="I111" s="217"/>
      <c r="V111" s="70">
        <v>29</v>
      </c>
    </row>
    <row r="112" spans="1:22" s="70" customFormat="1" ht="24" customHeight="1" x14ac:dyDescent="0.25">
      <c r="A112" s="217"/>
      <c r="C112" s="217" t="s">
        <v>1889</v>
      </c>
      <c r="D112" s="217"/>
      <c r="E112" s="217"/>
      <c r="F112" s="217">
        <v>0</v>
      </c>
      <c r="G112" s="217"/>
      <c r="H112" s="217"/>
      <c r="I112" s="217"/>
      <c r="V112" s="70">
        <v>13</v>
      </c>
    </row>
    <row r="113" spans="1:22" s="70" customFormat="1" ht="24" customHeight="1" x14ac:dyDescent="0.25">
      <c r="A113" s="217"/>
      <c r="C113" s="217" t="s">
        <v>1892</v>
      </c>
      <c r="D113" s="217"/>
      <c r="E113" s="217"/>
      <c r="F113" s="217">
        <v>0</v>
      </c>
      <c r="G113" s="217"/>
      <c r="H113" s="217"/>
      <c r="I113" s="217"/>
      <c r="V113" s="70">
        <v>4</v>
      </c>
    </row>
    <row r="114" spans="1:22" s="70" customFormat="1" ht="15.75" x14ac:dyDescent="0.25">
      <c r="A114" s="217"/>
      <c r="B114" s="217"/>
      <c r="C114" s="217"/>
      <c r="D114" s="217"/>
      <c r="E114" s="217"/>
      <c r="F114" s="217"/>
      <c r="G114" s="217"/>
      <c r="H114" s="217"/>
      <c r="I114" s="217"/>
    </row>
    <row r="115" spans="1:22" s="70" customFormat="1" ht="15.75" x14ac:dyDescent="0.25">
      <c r="A115" s="217"/>
      <c r="B115" s="217"/>
      <c r="C115" s="217"/>
      <c r="D115" s="217"/>
      <c r="E115" s="217"/>
      <c r="F115" s="217"/>
      <c r="G115" s="217"/>
      <c r="H115" s="217"/>
      <c r="I115" s="217"/>
    </row>
    <row r="116" spans="1:22" s="70" customFormat="1" ht="12.75" x14ac:dyDescent="0.2"/>
    <row r="117" spans="1:22" s="70" customFormat="1" ht="12.75" x14ac:dyDescent="0.2"/>
    <row r="118" spans="1:22" s="70" customFormat="1" ht="12.75" x14ac:dyDescent="0.2"/>
    <row r="119" spans="1:22" s="70" customFormat="1" ht="12.75" x14ac:dyDescent="0.2"/>
    <row r="120" spans="1:22" s="70" customFormat="1" ht="12.75" x14ac:dyDescent="0.2"/>
  </sheetData>
  <mergeCells count="68">
    <mergeCell ref="A6:R6"/>
    <mergeCell ref="A1:D1"/>
    <mergeCell ref="A2:E2"/>
    <mergeCell ref="G1:R1"/>
    <mergeCell ref="G2:R2"/>
    <mergeCell ref="A10:A12"/>
    <mergeCell ref="B10:B12"/>
    <mergeCell ref="C10:C12"/>
    <mergeCell ref="D10:O10"/>
    <mergeCell ref="P10:P12"/>
    <mergeCell ref="Q10:Q12"/>
    <mergeCell ref="R10:R12"/>
    <mergeCell ref="D11:E11"/>
    <mergeCell ref="F11:F12"/>
    <mergeCell ref="A4:S4"/>
    <mergeCell ref="G11:H11"/>
    <mergeCell ref="I11:I12"/>
    <mergeCell ref="J11:K11"/>
    <mergeCell ref="L11:L12"/>
    <mergeCell ref="A5:S5"/>
    <mergeCell ref="M11:N11"/>
    <mergeCell ref="A45:A47"/>
    <mergeCell ref="B45:B47"/>
    <mergeCell ref="C45:C47"/>
    <mergeCell ref="D45:O45"/>
    <mergeCell ref="O11:O12"/>
    <mergeCell ref="P45:P47"/>
    <mergeCell ref="R45:R47"/>
    <mergeCell ref="D46:E46"/>
    <mergeCell ref="F46:F47"/>
    <mergeCell ref="G46:H46"/>
    <mergeCell ref="I46:I47"/>
    <mergeCell ref="J46:K46"/>
    <mergeCell ref="L46:L47"/>
    <mergeCell ref="M46:N46"/>
    <mergeCell ref="O46:O47"/>
    <mergeCell ref="Q45:Q47"/>
    <mergeCell ref="A64:A66"/>
    <mergeCell ref="B64:B66"/>
    <mergeCell ref="C64:C66"/>
    <mergeCell ref="D64:O64"/>
    <mergeCell ref="P64:P66"/>
    <mergeCell ref="R64:R66"/>
    <mergeCell ref="D65:E65"/>
    <mergeCell ref="F65:F66"/>
    <mergeCell ref="G65:H65"/>
    <mergeCell ref="I65:I66"/>
    <mergeCell ref="J65:K65"/>
    <mergeCell ref="L65:L66"/>
    <mergeCell ref="M65:N65"/>
    <mergeCell ref="O65:O66"/>
    <mergeCell ref="Q64:Q66"/>
    <mergeCell ref="A73:B73"/>
    <mergeCell ref="A74:A76"/>
    <mergeCell ref="B74:B76"/>
    <mergeCell ref="C74:C76"/>
    <mergeCell ref="D74:O74"/>
    <mergeCell ref="Q74:Q76"/>
    <mergeCell ref="R74:R76"/>
    <mergeCell ref="D75:E75"/>
    <mergeCell ref="F75:F76"/>
    <mergeCell ref="G75:H75"/>
    <mergeCell ref="I75:I76"/>
    <mergeCell ref="J75:K75"/>
    <mergeCell ref="L75:L76"/>
    <mergeCell ref="M75:N75"/>
    <mergeCell ref="O75:O76"/>
    <mergeCell ref="P74:P76"/>
  </mergeCells>
  <pageMargins left="0.51181102362204722" right="0.31496062992125984" top="0.35433070866141736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zoomScaleNormal="100" workbookViewId="0">
      <selection activeCell="U16" sqref="U16"/>
    </sheetView>
  </sheetViews>
  <sheetFormatPr defaultRowHeight="15" x14ac:dyDescent="0.25"/>
  <cols>
    <col min="1" max="1" width="3.7109375" style="11" customWidth="1"/>
    <col min="2" max="2" width="15.85546875" style="11" customWidth="1"/>
    <col min="3" max="3" width="20.42578125" style="11" customWidth="1"/>
    <col min="4" max="5" width="6" style="11" customWidth="1"/>
    <col min="6" max="6" width="5.5703125" style="11" customWidth="1"/>
    <col min="7" max="7" width="7.28515625" style="11" customWidth="1"/>
    <col min="8" max="8" width="7.5703125" style="11" customWidth="1"/>
    <col min="9" max="9" width="5.7109375" style="11" customWidth="1"/>
    <col min="10" max="10" width="5.42578125" style="11" customWidth="1"/>
    <col min="11" max="11" width="6" style="11" customWidth="1"/>
    <col min="12" max="12" width="5.7109375" style="11" customWidth="1"/>
    <col min="13" max="13" width="6.7109375" style="11" customWidth="1"/>
    <col min="14" max="14" width="7.28515625" style="11" customWidth="1"/>
    <col min="15" max="15" width="5.140625" style="11" customWidth="1"/>
    <col min="16" max="16" width="7.7109375" style="11" customWidth="1"/>
    <col min="17" max="16384" width="9.140625" style="11"/>
  </cols>
  <sheetData>
    <row r="1" spans="1:19" ht="16.5" x14ac:dyDescent="0.25">
      <c r="A1" s="270" t="s">
        <v>0</v>
      </c>
      <c r="B1" s="270"/>
      <c r="C1" s="270"/>
      <c r="D1" s="270"/>
      <c r="E1" s="6" t="s">
        <v>843</v>
      </c>
      <c r="F1" s="6"/>
      <c r="G1" s="239" t="s">
        <v>844</v>
      </c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7"/>
    </row>
    <row r="2" spans="1:19" ht="16.5" x14ac:dyDescent="0.25">
      <c r="A2" s="271" t="s">
        <v>1</v>
      </c>
      <c r="B2" s="271"/>
      <c r="C2" s="271"/>
      <c r="D2" s="271"/>
      <c r="E2" s="271"/>
      <c r="F2" s="6" t="s">
        <v>845</v>
      </c>
      <c r="G2" s="239" t="s">
        <v>846</v>
      </c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9"/>
    </row>
    <row r="3" spans="1:19" ht="16.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10"/>
      <c r="P3" s="9"/>
      <c r="Q3" s="9"/>
      <c r="R3" s="9"/>
      <c r="S3" s="9"/>
    </row>
    <row r="4" spans="1:19" ht="18.75" x14ac:dyDescent="0.3">
      <c r="A4" s="222" t="s">
        <v>3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</row>
    <row r="5" spans="1:19" ht="18.75" x14ac:dyDescent="0.3">
      <c r="A5" s="221" t="s">
        <v>1013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</row>
    <row r="6" spans="1:19" ht="16.5" x14ac:dyDescent="0.25">
      <c r="A6" s="240" t="s">
        <v>1897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40"/>
    </row>
    <row r="7" spans="1:19" ht="16.5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40"/>
    </row>
    <row r="8" spans="1:19" s="56" customFormat="1" ht="21.75" customHeight="1" x14ac:dyDescent="0.25">
      <c r="A8" s="268" t="s">
        <v>1048</v>
      </c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</row>
    <row r="9" spans="1:19" s="56" customFormat="1" ht="20.25" customHeight="1" x14ac:dyDescent="0.2">
      <c r="A9" s="265" t="s">
        <v>4</v>
      </c>
      <c r="B9" s="265" t="s">
        <v>1014</v>
      </c>
      <c r="C9" s="265" t="s">
        <v>1015</v>
      </c>
      <c r="D9" s="265" t="s">
        <v>8</v>
      </c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9" t="s">
        <v>13</v>
      </c>
      <c r="Q9" s="265" t="s">
        <v>14</v>
      </c>
      <c r="R9" s="265" t="s">
        <v>852</v>
      </c>
    </row>
    <row r="10" spans="1:19" s="56" customFormat="1" ht="20.25" customHeight="1" x14ac:dyDescent="0.2">
      <c r="A10" s="265"/>
      <c r="B10" s="265"/>
      <c r="C10" s="265"/>
      <c r="D10" s="265" t="s">
        <v>9</v>
      </c>
      <c r="E10" s="265"/>
      <c r="F10" s="265" t="s">
        <v>17</v>
      </c>
      <c r="G10" s="265" t="s">
        <v>10</v>
      </c>
      <c r="H10" s="265"/>
      <c r="I10" s="265" t="s">
        <v>17</v>
      </c>
      <c r="J10" s="265" t="s">
        <v>11</v>
      </c>
      <c r="K10" s="265"/>
      <c r="L10" s="265" t="s">
        <v>17</v>
      </c>
      <c r="M10" s="265" t="s">
        <v>12</v>
      </c>
      <c r="N10" s="265"/>
      <c r="O10" s="265" t="s">
        <v>17</v>
      </c>
      <c r="P10" s="269"/>
      <c r="Q10" s="265"/>
      <c r="R10" s="265"/>
    </row>
    <row r="11" spans="1:19" s="56" customFormat="1" ht="20.25" customHeight="1" x14ac:dyDescent="0.2">
      <c r="A11" s="265"/>
      <c r="B11" s="265"/>
      <c r="C11" s="265"/>
      <c r="D11" s="102" t="s">
        <v>15</v>
      </c>
      <c r="E11" s="102" t="s">
        <v>16</v>
      </c>
      <c r="F11" s="265"/>
      <c r="G11" s="102" t="s">
        <v>18</v>
      </c>
      <c r="H11" s="102" t="s">
        <v>19</v>
      </c>
      <c r="I11" s="265"/>
      <c r="J11" s="102" t="s">
        <v>20</v>
      </c>
      <c r="K11" s="102" t="s">
        <v>21</v>
      </c>
      <c r="L11" s="265"/>
      <c r="M11" s="102" t="s">
        <v>22</v>
      </c>
      <c r="N11" s="102" t="s">
        <v>23</v>
      </c>
      <c r="O11" s="265"/>
      <c r="P11" s="269"/>
      <c r="Q11" s="265"/>
      <c r="R11" s="265"/>
    </row>
    <row r="12" spans="1:19" s="56" customFormat="1" ht="20.25" customHeight="1" x14ac:dyDescent="0.2">
      <c r="A12" s="5">
        <v>1</v>
      </c>
      <c r="B12" s="94" t="s">
        <v>1016</v>
      </c>
      <c r="C12" s="12" t="s">
        <v>1017</v>
      </c>
      <c r="D12" s="95">
        <v>80</v>
      </c>
      <c r="E12" s="95">
        <v>89</v>
      </c>
      <c r="F12" s="103">
        <f>AVERAGE(D12:E12)</f>
        <v>84.5</v>
      </c>
      <c r="G12" s="95">
        <v>84</v>
      </c>
      <c r="H12" s="95">
        <v>90</v>
      </c>
      <c r="I12" s="103">
        <f>AVERAGE(G12:H12)</f>
        <v>87</v>
      </c>
      <c r="J12" s="95">
        <v>90</v>
      </c>
      <c r="K12" s="95">
        <v>90</v>
      </c>
      <c r="L12" s="104">
        <f>AVERAGE(J12:K12)</f>
        <v>90</v>
      </c>
      <c r="M12" s="266" t="s">
        <v>1018</v>
      </c>
      <c r="N12" s="266"/>
      <c r="O12" s="266"/>
      <c r="P12" s="266"/>
      <c r="Q12" s="266"/>
      <c r="R12" s="52" t="s">
        <v>1884</v>
      </c>
    </row>
    <row r="13" spans="1:19" s="56" customFormat="1" ht="20.25" customHeight="1" x14ac:dyDescent="0.2">
      <c r="A13" s="5">
        <v>2</v>
      </c>
      <c r="B13" s="94" t="s">
        <v>1019</v>
      </c>
      <c r="C13" s="12" t="s">
        <v>1020</v>
      </c>
      <c r="D13" s="95">
        <v>75</v>
      </c>
      <c r="E13" s="95">
        <v>60</v>
      </c>
      <c r="F13" s="103">
        <f t="shared" ref="F13:F26" si="0">AVERAGE(D13:E13)</f>
        <v>67.5</v>
      </c>
      <c r="G13" s="95">
        <v>50</v>
      </c>
      <c r="H13" s="95">
        <v>70</v>
      </c>
      <c r="I13" s="103">
        <f t="shared" ref="I13:I26" si="1">AVERAGE(G13:H13)</f>
        <v>60</v>
      </c>
      <c r="J13" s="95">
        <v>80</v>
      </c>
      <c r="K13" s="95">
        <v>84</v>
      </c>
      <c r="L13" s="104">
        <f t="shared" ref="L13:L26" si="2">AVERAGE(J13:K13)</f>
        <v>82</v>
      </c>
      <c r="M13" s="95">
        <v>50</v>
      </c>
      <c r="N13" s="96">
        <v>71</v>
      </c>
      <c r="O13" s="104">
        <f>AVERAGE(M13:N13)</f>
        <v>60.5</v>
      </c>
      <c r="P13" s="105">
        <f>(O13+L13+I13+F13)/4</f>
        <v>67.5</v>
      </c>
      <c r="Q13" s="106" t="str">
        <f t="shared" ref="Q13:Q25" si="3">IF(P13&lt;50,"Yếu",IF(P13&lt;70,"Trung bình",IF(P13&lt;80,"Khá",IF(P13&lt;90,"Tốt","Xuất sắc"))))</f>
        <v>Trung bình</v>
      </c>
      <c r="R13" s="52"/>
    </row>
    <row r="14" spans="1:19" s="56" customFormat="1" ht="20.25" customHeight="1" x14ac:dyDescent="0.2">
      <c r="A14" s="5">
        <v>3</v>
      </c>
      <c r="B14" s="94" t="s">
        <v>1021</v>
      </c>
      <c r="C14" s="12" t="s">
        <v>1022</v>
      </c>
      <c r="D14" s="95">
        <v>80</v>
      </c>
      <c r="E14" s="95">
        <v>50</v>
      </c>
      <c r="F14" s="103">
        <f t="shared" si="0"/>
        <v>65</v>
      </c>
      <c r="G14" s="95">
        <v>75</v>
      </c>
      <c r="H14" s="95">
        <v>90</v>
      </c>
      <c r="I14" s="103">
        <f t="shared" si="1"/>
        <v>82.5</v>
      </c>
      <c r="J14" s="95">
        <v>87</v>
      </c>
      <c r="K14" s="95">
        <v>85</v>
      </c>
      <c r="L14" s="104">
        <f t="shared" si="2"/>
        <v>86</v>
      </c>
      <c r="M14" s="95">
        <v>87</v>
      </c>
      <c r="N14" s="96">
        <v>88</v>
      </c>
      <c r="O14" s="104">
        <f t="shared" ref="O14:O25" si="4">AVERAGE(M14:N14)</f>
        <v>87.5</v>
      </c>
      <c r="P14" s="105">
        <f t="shared" ref="P14:P25" si="5">(O14+L14+I14+F14)/4</f>
        <v>80.25</v>
      </c>
      <c r="Q14" s="106" t="str">
        <f t="shared" si="3"/>
        <v>Tốt</v>
      </c>
      <c r="R14" s="52"/>
    </row>
    <row r="15" spans="1:19" s="56" customFormat="1" ht="20.25" customHeight="1" x14ac:dyDescent="0.2">
      <c r="A15" s="5">
        <v>4</v>
      </c>
      <c r="B15" s="94" t="s">
        <v>1023</v>
      </c>
      <c r="C15" s="12" t="s">
        <v>1024</v>
      </c>
      <c r="D15" s="95">
        <v>90</v>
      </c>
      <c r="E15" s="95">
        <v>75</v>
      </c>
      <c r="F15" s="103">
        <f t="shared" si="0"/>
        <v>82.5</v>
      </c>
      <c r="G15" s="95">
        <v>81</v>
      </c>
      <c r="H15" s="95">
        <v>81</v>
      </c>
      <c r="I15" s="103">
        <f t="shared" si="1"/>
        <v>81</v>
      </c>
      <c r="J15" s="95">
        <v>83</v>
      </c>
      <c r="K15" s="95">
        <v>88</v>
      </c>
      <c r="L15" s="104">
        <f t="shared" si="2"/>
        <v>85.5</v>
      </c>
      <c r="M15" s="95">
        <v>82</v>
      </c>
      <c r="N15" s="96">
        <v>83</v>
      </c>
      <c r="O15" s="104">
        <f t="shared" si="4"/>
        <v>82.5</v>
      </c>
      <c r="P15" s="105">
        <f t="shared" si="5"/>
        <v>82.875</v>
      </c>
      <c r="Q15" s="106" t="str">
        <f t="shared" si="3"/>
        <v>Tốt</v>
      </c>
      <c r="R15" s="52"/>
    </row>
    <row r="16" spans="1:19" s="56" customFormat="1" ht="20.25" customHeight="1" x14ac:dyDescent="0.2">
      <c r="A16" s="5">
        <v>5</v>
      </c>
      <c r="B16" s="94" t="s">
        <v>1025</v>
      </c>
      <c r="C16" s="12" t="s">
        <v>1026</v>
      </c>
      <c r="D16" s="95">
        <v>93</v>
      </c>
      <c r="E16" s="95">
        <v>95</v>
      </c>
      <c r="F16" s="103">
        <f t="shared" si="0"/>
        <v>94</v>
      </c>
      <c r="G16" s="95">
        <v>93</v>
      </c>
      <c r="H16" s="95">
        <v>93</v>
      </c>
      <c r="I16" s="103">
        <f t="shared" si="1"/>
        <v>93</v>
      </c>
      <c r="J16" s="95">
        <v>92</v>
      </c>
      <c r="K16" s="95">
        <v>97</v>
      </c>
      <c r="L16" s="104">
        <f t="shared" si="2"/>
        <v>94.5</v>
      </c>
      <c r="M16" s="95">
        <v>92</v>
      </c>
      <c r="N16" s="96">
        <v>91</v>
      </c>
      <c r="O16" s="104">
        <f t="shared" si="4"/>
        <v>91.5</v>
      </c>
      <c r="P16" s="105">
        <f t="shared" si="5"/>
        <v>93.25</v>
      </c>
      <c r="Q16" s="106" t="str">
        <f t="shared" si="3"/>
        <v>Xuất sắc</v>
      </c>
      <c r="R16" s="52"/>
    </row>
    <row r="17" spans="1:18" s="56" customFormat="1" ht="20.25" customHeight="1" x14ac:dyDescent="0.2">
      <c r="A17" s="5">
        <v>6</v>
      </c>
      <c r="B17" s="94" t="s">
        <v>1027</v>
      </c>
      <c r="C17" s="12" t="s">
        <v>1028</v>
      </c>
      <c r="D17" s="95">
        <v>90</v>
      </c>
      <c r="E17" s="95">
        <v>85</v>
      </c>
      <c r="F17" s="103">
        <f t="shared" si="0"/>
        <v>87.5</v>
      </c>
      <c r="G17" s="95">
        <v>82</v>
      </c>
      <c r="H17" s="95">
        <v>90</v>
      </c>
      <c r="I17" s="103">
        <f t="shared" si="1"/>
        <v>86</v>
      </c>
      <c r="J17" s="95">
        <v>85</v>
      </c>
      <c r="K17" s="95">
        <v>89</v>
      </c>
      <c r="L17" s="104">
        <f t="shared" si="2"/>
        <v>87</v>
      </c>
      <c r="M17" s="95">
        <v>85</v>
      </c>
      <c r="N17" s="96">
        <v>84</v>
      </c>
      <c r="O17" s="104">
        <f t="shared" si="4"/>
        <v>84.5</v>
      </c>
      <c r="P17" s="105">
        <f t="shared" si="5"/>
        <v>86.25</v>
      </c>
      <c r="Q17" s="106" t="str">
        <f t="shared" si="3"/>
        <v>Tốt</v>
      </c>
      <c r="R17" s="52"/>
    </row>
    <row r="18" spans="1:18" s="56" customFormat="1" ht="20.25" customHeight="1" x14ac:dyDescent="0.2">
      <c r="A18" s="5">
        <v>7</v>
      </c>
      <c r="B18" s="94" t="s">
        <v>1029</v>
      </c>
      <c r="C18" s="12" t="s">
        <v>1030</v>
      </c>
      <c r="D18" s="95">
        <v>50</v>
      </c>
      <c r="E18" s="95">
        <v>80</v>
      </c>
      <c r="F18" s="103">
        <f t="shared" si="0"/>
        <v>65</v>
      </c>
      <c r="G18" s="95">
        <v>80</v>
      </c>
      <c r="H18" s="95">
        <v>75</v>
      </c>
      <c r="I18" s="103">
        <f t="shared" si="1"/>
        <v>77.5</v>
      </c>
      <c r="J18" s="95">
        <v>87</v>
      </c>
      <c r="K18" s="95">
        <v>82</v>
      </c>
      <c r="L18" s="104">
        <f t="shared" si="2"/>
        <v>84.5</v>
      </c>
      <c r="M18" s="95">
        <v>79</v>
      </c>
      <c r="N18" s="96">
        <v>79</v>
      </c>
      <c r="O18" s="104">
        <f t="shared" si="4"/>
        <v>79</v>
      </c>
      <c r="P18" s="105">
        <f t="shared" si="5"/>
        <v>76.5</v>
      </c>
      <c r="Q18" s="106" t="str">
        <f t="shared" si="3"/>
        <v>Khá</v>
      </c>
      <c r="R18" s="52"/>
    </row>
    <row r="19" spans="1:18" s="56" customFormat="1" ht="20.25" customHeight="1" x14ac:dyDescent="0.2">
      <c r="A19" s="5">
        <v>8</v>
      </c>
      <c r="B19" s="94" t="s">
        <v>1031</v>
      </c>
      <c r="C19" s="12" t="s">
        <v>1032</v>
      </c>
      <c r="D19" s="95">
        <v>90</v>
      </c>
      <c r="E19" s="95">
        <v>80</v>
      </c>
      <c r="F19" s="103">
        <f t="shared" si="0"/>
        <v>85</v>
      </c>
      <c r="G19" s="95">
        <v>78</v>
      </c>
      <c r="H19" s="95">
        <v>70</v>
      </c>
      <c r="I19" s="103">
        <f t="shared" si="1"/>
        <v>74</v>
      </c>
      <c r="J19" s="95">
        <v>80</v>
      </c>
      <c r="K19" s="95">
        <v>80</v>
      </c>
      <c r="L19" s="104">
        <f t="shared" si="2"/>
        <v>80</v>
      </c>
      <c r="M19" s="95">
        <v>55</v>
      </c>
      <c r="N19" s="96">
        <v>0</v>
      </c>
      <c r="O19" s="104">
        <f t="shared" si="4"/>
        <v>27.5</v>
      </c>
      <c r="P19" s="105">
        <f t="shared" si="5"/>
        <v>66.625</v>
      </c>
      <c r="Q19" s="106" t="str">
        <f t="shared" si="3"/>
        <v>Trung bình</v>
      </c>
      <c r="R19" s="52"/>
    </row>
    <row r="20" spans="1:18" s="56" customFormat="1" ht="20.25" customHeight="1" x14ac:dyDescent="0.2">
      <c r="A20" s="5">
        <v>9</v>
      </c>
      <c r="B20" s="94" t="s">
        <v>1033</v>
      </c>
      <c r="C20" s="12" t="s">
        <v>1034</v>
      </c>
      <c r="D20" s="95">
        <v>90</v>
      </c>
      <c r="E20" s="95">
        <v>85</v>
      </c>
      <c r="F20" s="103">
        <f t="shared" si="0"/>
        <v>87.5</v>
      </c>
      <c r="G20" s="95">
        <v>87</v>
      </c>
      <c r="H20" s="95">
        <v>87</v>
      </c>
      <c r="I20" s="103">
        <f t="shared" si="1"/>
        <v>87</v>
      </c>
      <c r="J20" s="95">
        <v>86</v>
      </c>
      <c r="K20" s="95">
        <v>91</v>
      </c>
      <c r="L20" s="104">
        <f t="shared" si="2"/>
        <v>88.5</v>
      </c>
      <c r="M20" s="95">
        <v>83</v>
      </c>
      <c r="N20" s="96">
        <v>82</v>
      </c>
      <c r="O20" s="104">
        <f t="shared" si="4"/>
        <v>82.5</v>
      </c>
      <c r="P20" s="105">
        <f t="shared" si="5"/>
        <v>86.375</v>
      </c>
      <c r="Q20" s="106" t="str">
        <f t="shared" si="3"/>
        <v>Tốt</v>
      </c>
      <c r="R20" s="52"/>
    </row>
    <row r="21" spans="1:18" s="56" customFormat="1" ht="20.25" customHeight="1" x14ac:dyDescent="0.2">
      <c r="A21" s="5">
        <v>10</v>
      </c>
      <c r="B21" s="94" t="s">
        <v>1035</v>
      </c>
      <c r="C21" s="12" t="s">
        <v>1036</v>
      </c>
      <c r="D21" s="95">
        <v>92</v>
      </c>
      <c r="E21" s="95">
        <v>95</v>
      </c>
      <c r="F21" s="103">
        <f t="shared" si="0"/>
        <v>93.5</v>
      </c>
      <c r="G21" s="95">
        <v>90</v>
      </c>
      <c r="H21" s="95">
        <v>92</v>
      </c>
      <c r="I21" s="103">
        <f t="shared" si="1"/>
        <v>91</v>
      </c>
      <c r="J21" s="95">
        <v>91</v>
      </c>
      <c r="K21" s="95">
        <v>93</v>
      </c>
      <c r="L21" s="104">
        <f t="shared" si="2"/>
        <v>92</v>
      </c>
      <c r="M21" s="95">
        <v>90</v>
      </c>
      <c r="N21" s="96">
        <v>90</v>
      </c>
      <c r="O21" s="104">
        <f t="shared" si="4"/>
        <v>90</v>
      </c>
      <c r="P21" s="105">
        <f t="shared" si="5"/>
        <v>91.625</v>
      </c>
      <c r="Q21" s="106" t="str">
        <f t="shared" si="3"/>
        <v>Xuất sắc</v>
      </c>
      <c r="R21" s="52"/>
    </row>
    <row r="22" spans="1:18" s="56" customFormat="1" ht="20.25" customHeight="1" x14ac:dyDescent="0.2">
      <c r="A22" s="5">
        <v>11</v>
      </c>
      <c r="B22" s="94" t="s">
        <v>1037</v>
      </c>
      <c r="C22" s="12" t="s">
        <v>1038</v>
      </c>
      <c r="D22" s="95">
        <v>90</v>
      </c>
      <c r="E22" s="95">
        <v>95</v>
      </c>
      <c r="F22" s="103">
        <f t="shared" si="0"/>
        <v>92.5</v>
      </c>
      <c r="G22" s="95">
        <v>90</v>
      </c>
      <c r="H22" s="95">
        <v>90</v>
      </c>
      <c r="I22" s="103">
        <f t="shared" si="1"/>
        <v>90</v>
      </c>
      <c r="J22" s="95">
        <v>90</v>
      </c>
      <c r="K22" s="95">
        <v>89</v>
      </c>
      <c r="L22" s="104">
        <f t="shared" si="2"/>
        <v>89.5</v>
      </c>
      <c r="M22" s="95">
        <v>90</v>
      </c>
      <c r="N22" s="96">
        <v>88</v>
      </c>
      <c r="O22" s="104">
        <f t="shared" si="4"/>
        <v>89</v>
      </c>
      <c r="P22" s="105">
        <f t="shared" si="5"/>
        <v>90.25</v>
      </c>
      <c r="Q22" s="106" t="str">
        <f t="shared" si="3"/>
        <v>Xuất sắc</v>
      </c>
      <c r="R22" s="52"/>
    </row>
    <row r="23" spans="1:18" s="56" customFormat="1" ht="20.25" customHeight="1" x14ac:dyDescent="0.2">
      <c r="A23" s="5">
        <v>12</v>
      </c>
      <c r="B23" s="94" t="s">
        <v>1039</v>
      </c>
      <c r="C23" s="12" t="s">
        <v>1040</v>
      </c>
      <c r="D23" s="95">
        <v>90</v>
      </c>
      <c r="E23" s="95">
        <v>85</v>
      </c>
      <c r="F23" s="103">
        <f t="shared" si="0"/>
        <v>87.5</v>
      </c>
      <c r="G23" s="95">
        <v>80</v>
      </c>
      <c r="H23" s="95">
        <v>93</v>
      </c>
      <c r="I23" s="103">
        <f t="shared" si="1"/>
        <v>86.5</v>
      </c>
      <c r="J23" s="95">
        <v>83</v>
      </c>
      <c r="K23" s="95">
        <v>91</v>
      </c>
      <c r="L23" s="104">
        <f t="shared" si="2"/>
        <v>87</v>
      </c>
      <c r="M23" s="95">
        <v>90</v>
      </c>
      <c r="N23" s="96">
        <v>89</v>
      </c>
      <c r="O23" s="104">
        <f t="shared" si="4"/>
        <v>89.5</v>
      </c>
      <c r="P23" s="105">
        <f t="shared" si="5"/>
        <v>87.625</v>
      </c>
      <c r="Q23" s="106" t="str">
        <f t="shared" si="3"/>
        <v>Tốt</v>
      </c>
      <c r="R23" s="52"/>
    </row>
    <row r="24" spans="1:18" s="56" customFormat="1" ht="20.25" customHeight="1" x14ac:dyDescent="0.2">
      <c r="A24" s="5">
        <v>13</v>
      </c>
      <c r="B24" s="94" t="s">
        <v>1041</v>
      </c>
      <c r="C24" s="12" t="s">
        <v>1042</v>
      </c>
      <c r="D24" s="95">
        <v>92</v>
      </c>
      <c r="E24" s="95">
        <v>90</v>
      </c>
      <c r="F24" s="103">
        <f t="shared" si="0"/>
        <v>91</v>
      </c>
      <c r="G24" s="95">
        <v>88</v>
      </c>
      <c r="H24" s="95">
        <v>90</v>
      </c>
      <c r="I24" s="103">
        <f t="shared" si="1"/>
        <v>89</v>
      </c>
      <c r="J24" s="95">
        <v>93</v>
      </c>
      <c r="K24" s="95">
        <v>86</v>
      </c>
      <c r="L24" s="104">
        <f t="shared" si="2"/>
        <v>89.5</v>
      </c>
      <c r="M24" s="95">
        <v>86</v>
      </c>
      <c r="N24" s="96">
        <v>86</v>
      </c>
      <c r="O24" s="104">
        <f t="shared" si="4"/>
        <v>86</v>
      </c>
      <c r="P24" s="105">
        <f t="shared" si="5"/>
        <v>88.875</v>
      </c>
      <c r="Q24" s="106" t="str">
        <f t="shared" si="3"/>
        <v>Tốt</v>
      </c>
      <c r="R24" s="52"/>
    </row>
    <row r="25" spans="1:18" s="56" customFormat="1" ht="20.25" customHeight="1" x14ac:dyDescent="0.2">
      <c r="A25" s="5">
        <v>14</v>
      </c>
      <c r="B25" s="94" t="s">
        <v>1043</v>
      </c>
      <c r="C25" s="12" t="s">
        <v>1044</v>
      </c>
      <c r="D25" s="95">
        <v>90</v>
      </c>
      <c r="E25" s="95">
        <v>85</v>
      </c>
      <c r="F25" s="103">
        <f t="shared" si="0"/>
        <v>87.5</v>
      </c>
      <c r="G25" s="95">
        <v>81</v>
      </c>
      <c r="H25" s="95">
        <v>90</v>
      </c>
      <c r="I25" s="103">
        <f t="shared" si="1"/>
        <v>85.5</v>
      </c>
      <c r="J25" s="95">
        <v>88</v>
      </c>
      <c r="K25" s="95">
        <v>86</v>
      </c>
      <c r="L25" s="104">
        <f t="shared" si="2"/>
        <v>87</v>
      </c>
      <c r="M25" s="95">
        <v>60</v>
      </c>
      <c r="N25" s="96">
        <v>85</v>
      </c>
      <c r="O25" s="104">
        <f t="shared" si="4"/>
        <v>72.5</v>
      </c>
      <c r="P25" s="105">
        <f t="shared" si="5"/>
        <v>83.125</v>
      </c>
      <c r="Q25" s="106" t="str">
        <f t="shared" si="3"/>
        <v>Tốt</v>
      </c>
      <c r="R25" s="52"/>
    </row>
    <row r="26" spans="1:18" s="56" customFormat="1" ht="20.25" customHeight="1" x14ac:dyDescent="0.2">
      <c r="A26" s="5">
        <v>15</v>
      </c>
      <c r="B26" s="94" t="s">
        <v>1045</v>
      </c>
      <c r="C26" s="12" t="s">
        <v>1046</v>
      </c>
      <c r="D26" s="95">
        <v>90</v>
      </c>
      <c r="E26" s="95">
        <v>60</v>
      </c>
      <c r="F26" s="103">
        <f t="shared" si="0"/>
        <v>75</v>
      </c>
      <c r="G26" s="95">
        <v>60</v>
      </c>
      <c r="H26" s="95">
        <v>70</v>
      </c>
      <c r="I26" s="103">
        <f t="shared" si="1"/>
        <v>65</v>
      </c>
      <c r="J26" s="95">
        <v>50</v>
      </c>
      <c r="K26" s="95">
        <v>78</v>
      </c>
      <c r="L26" s="104">
        <f t="shared" si="2"/>
        <v>64</v>
      </c>
      <c r="M26" s="95">
        <v>72</v>
      </c>
      <c r="N26" s="266" t="s">
        <v>1047</v>
      </c>
      <c r="O26" s="266"/>
      <c r="P26" s="266"/>
      <c r="Q26" s="266"/>
      <c r="R26" s="52" t="s">
        <v>1884</v>
      </c>
    </row>
    <row r="27" spans="1:18" s="56" customFormat="1" ht="20.25" customHeight="1" x14ac:dyDescent="0.2"/>
    <row r="28" spans="1:18" s="56" customFormat="1" ht="20.25" customHeight="1" x14ac:dyDescent="0.2"/>
    <row r="29" spans="1:18" s="56" customFormat="1" ht="20.25" customHeight="1" x14ac:dyDescent="0.25">
      <c r="A29" s="268" t="s">
        <v>1069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</row>
    <row r="30" spans="1:18" s="56" customFormat="1" ht="20.25" customHeight="1" x14ac:dyDescent="0.2">
      <c r="A30" s="265" t="s">
        <v>4</v>
      </c>
      <c r="B30" s="265" t="s">
        <v>1014</v>
      </c>
      <c r="C30" s="265" t="s">
        <v>1015</v>
      </c>
      <c r="D30" s="265" t="s">
        <v>8</v>
      </c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9" t="s">
        <v>13</v>
      </c>
      <c r="Q30" s="265" t="s">
        <v>14</v>
      </c>
      <c r="R30" s="265" t="s">
        <v>852</v>
      </c>
    </row>
    <row r="31" spans="1:18" s="56" customFormat="1" ht="20.25" customHeight="1" x14ac:dyDescent="0.2">
      <c r="A31" s="265"/>
      <c r="B31" s="265"/>
      <c r="C31" s="265"/>
      <c r="D31" s="265" t="s">
        <v>1049</v>
      </c>
      <c r="E31" s="265"/>
      <c r="F31" s="265" t="s">
        <v>17</v>
      </c>
      <c r="G31" s="265" t="s">
        <v>10</v>
      </c>
      <c r="H31" s="265"/>
      <c r="I31" s="265" t="s">
        <v>17</v>
      </c>
      <c r="J31" s="265" t="s">
        <v>11</v>
      </c>
      <c r="K31" s="265"/>
      <c r="L31" s="265" t="s">
        <v>17</v>
      </c>
      <c r="M31" s="265" t="s">
        <v>12</v>
      </c>
      <c r="N31" s="265"/>
      <c r="O31" s="265" t="s">
        <v>17</v>
      </c>
      <c r="P31" s="269"/>
      <c r="Q31" s="265"/>
      <c r="R31" s="265"/>
    </row>
    <row r="32" spans="1:18" s="56" customFormat="1" ht="20.25" customHeight="1" x14ac:dyDescent="0.2">
      <c r="A32" s="265"/>
      <c r="B32" s="265"/>
      <c r="C32" s="265"/>
      <c r="D32" s="102" t="s">
        <v>15</v>
      </c>
      <c r="E32" s="102" t="s">
        <v>16</v>
      </c>
      <c r="F32" s="265"/>
      <c r="G32" s="102" t="s">
        <v>18</v>
      </c>
      <c r="H32" s="102" t="s">
        <v>19</v>
      </c>
      <c r="I32" s="265"/>
      <c r="J32" s="102" t="s">
        <v>20</v>
      </c>
      <c r="K32" s="102" t="s">
        <v>21</v>
      </c>
      <c r="L32" s="265"/>
      <c r="M32" s="102" t="s">
        <v>22</v>
      </c>
      <c r="N32" s="102" t="s">
        <v>23</v>
      </c>
      <c r="O32" s="265"/>
      <c r="P32" s="269"/>
      <c r="Q32" s="265"/>
      <c r="R32" s="265"/>
    </row>
    <row r="33" spans="1:18" s="56" customFormat="1" ht="20.25" customHeight="1" x14ac:dyDescent="0.2">
      <c r="A33" s="5">
        <v>1</v>
      </c>
      <c r="B33" s="94" t="s">
        <v>1050</v>
      </c>
      <c r="C33" s="12" t="s">
        <v>1051</v>
      </c>
      <c r="D33" s="95">
        <v>82</v>
      </c>
      <c r="E33" s="95">
        <v>82</v>
      </c>
      <c r="F33" s="103">
        <f xml:space="preserve"> AVERAGE(D33:E33)</f>
        <v>82</v>
      </c>
      <c r="G33" s="95">
        <v>82</v>
      </c>
      <c r="H33" s="95">
        <v>75</v>
      </c>
      <c r="I33" s="104">
        <f>AVERAGE(G33:H33)</f>
        <v>78.5</v>
      </c>
      <c r="J33" s="95">
        <v>81</v>
      </c>
      <c r="K33" s="95">
        <v>87</v>
      </c>
      <c r="L33" s="104">
        <f>AVERAGE(J33:K33)</f>
        <v>84</v>
      </c>
      <c r="M33" s="53">
        <v>75</v>
      </c>
      <c r="N33" s="53">
        <v>75</v>
      </c>
      <c r="O33" s="104">
        <f>AVERAGE(M33:N33)</f>
        <v>75</v>
      </c>
      <c r="P33" s="107">
        <f>(O33+L33+I33+F33)/4</f>
        <v>79.875</v>
      </c>
      <c r="Q33" s="98" t="str">
        <f>IF(P33&lt;50,"Yếu",IF(P33&lt;70,"Trung bình",IF(P33&lt;80,"Khá",IF(P33&lt;90,"Tốt","Xuất sắc"))))</f>
        <v>Khá</v>
      </c>
      <c r="R33" s="52"/>
    </row>
    <row r="34" spans="1:18" s="56" customFormat="1" ht="20.25" customHeight="1" x14ac:dyDescent="0.2">
      <c r="A34" s="5">
        <v>2</v>
      </c>
      <c r="B34" s="94" t="s">
        <v>1052</v>
      </c>
      <c r="C34" s="12" t="s">
        <v>1053</v>
      </c>
      <c r="D34" s="95">
        <v>85</v>
      </c>
      <c r="E34" s="95">
        <v>82</v>
      </c>
      <c r="F34" s="103">
        <f t="shared" ref="F34:F41" si="6" xml:space="preserve"> AVERAGE(D34:E34)</f>
        <v>83.5</v>
      </c>
      <c r="G34" s="95">
        <v>82</v>
      </c>
      <c r="H34" s="95">
        <v>80</v>
      </c>
      <c r="I34" s="104">
        <f t="shared" ref="I34:I40" si="7">AVERAGE(G34:H34)</f>
        <v>81</v>
      </c>
      <c r="J34" s="95">
        <v>88</v>
      </c>
      <c r="K34" s="95">
        <v>94</v>
      </c>
      <c r="L34" s="104">
        <f t="shared" ref="L34:L40" si="8">AVERAGE(J34:K34)</f>
        <v>91</v>
      </c>
      <c r="M34" s="53">
        <v>81</v>
      </c>
      <c r="N34" s="53">
        <v>81</v>
      </c>
      <c r="O34" s="104">
        <f t="shared" ref="O34:O40" si="9">AVERAGE(M34:N34)</f>
        <v>81</v>
      </c>
      <c r="P34" s="107">
        <f t="shared" ref="P34:P40" si="10">(O34+L34+I34+F34)/4</f>
        <v>84.125</v>
      </c>
      <c r="Q34" s="98" t="str">
        <f t="shared" ref="Q34:Q40" si="11">IF(P34&lt;50,"Yếu",IF(P34&lt;70,"Trung bình",IF(P34&lt;80,"Khá",IF(P34&lt;90,"Tốt","Xuất sắc"))))</f>
        <v>Tốt</v>
      </c>
      <c r="R34" s="52"/>
    </row>
    <row r="35" spans="1:18" s="56" customFormat="1" ht="29.25" customHeight="1" x14ac:dyDescent="0.2">
      <c r="A35" s="5">
        <v>3</v>
      </c>
      <c r="B35" s="94" t="s">
        <v>1054</v>
      </c>
      <c r="C35" s="12" t="s">
        <v>1055</v>
      </c>
      <c r="D35" s="95">
        <v>81</v>
      </c>
      <c r="E35" s="95">
        <v>81</v>
      </c>
      <c r="F35" s="103">
        <f t="shared" si="6"/>
        <v>81</v>
      </c>
      <c r="G35" s="95">
        <v>81</v>
      </c>
      <c r="H35" s="95">
        <v>75</v>
      </c>
      <c r="I35" s="104">
        <f t="shared" si="7"/>
        <v>78</v>
      </c>
      <c r="J35" s="95">
        <v>82</v>
      </c>
      <c r="K35" s="95">
        <v>90</v>
      </c>
      <c r="L35" s="104">
        <f t="shared" si="8"/>
        <v>86</v>
      </c>
      <c r="M35" s="53">
        <v>74</v>
      </c>
      <c r="N35" s="53">
        <v>74</v>
      </c>
      <c r="O35" s="104">
        <f t="shared" si="9"/>
        <v>74</v>
      </c>
      <c r="P35" s="107">
        <f t="shared" si="10"/>
        <v>79.75</v>
      </c>
      <c r="Q35" s="98" t="str">
        <f t="shared" si="11"/>
        <v>Khá</v>
      </c>
      <c r="R35" s="52"/>
    </row>
    <row r="36" spans="1:18" s="56" customFormat="1" ht="29.25" customHeight="1" x14ac:dyDescent="0.2">
      <c r="A36" s="5">
        <v>4</v>
      </c>
      <c r="B36" s="94" t="s">
        <v>1056</v>
      </c>
      <c r="C36" s="12" t="s">
        <v>1057</v>
      </c>
      <c r="D36" s="95">
        <v>81</v>
      </c>
      <c r="E36" s="95">
        <v>81</v>
      </c>
      <c r="F36" s="103">
        <f t="shared" si="6"/>
        <v>81</v>
      </c>
      <c r="G36" s="95">
        <v>81</v>
      </c>
      <c r="H36" s="95">
        <v>60</v>
      </c>
      <c r="I36" s="104">
        <f t="shared" si="7"/>
        <v>70.5</v>
      </c>
      <c r="J36" s="95">
        <v>70</v>
      </c>
      <c r="K36" s="95">
        <v>70</v>
      </c>
      <c r="L36" s="104">
        <f t="shared" si="8"/>
        <v>70</v>
      </c>
      <c r="M36" s="53">
        <v>65</v>
      </c>
      <c r="N36" s="266" t="s">
        <v>1058</v>
      </c>
      <c r="O36" s="266"/>
      <c r="P36" s="266"/>
      <c r="Q36" s="266"/>
      <c r="R36" s="108" t="s">
        <v>1884</v>
      </c>
    </row>
    <row r="37" spans="1:18" s="56" customFormat="1" ht="20.25" customHeight="1" x14ac:dyDescent="0.2">
      <c r="A37" s="5">
        <v>5</v>
      </c>
      <c r="B37" s="94" t="s">
        <v>1059</v>
      </c>
      <c r="C37" s="12" t="s">
        <v>1060</v>
      </c>
      <c r="D37" s="95">
        <v>82</v>
      </c>
      <c r="E37" s="95">
        <v>85</v>
      </c>
      <c r="F37" s="103">
        <f t="shared" si="6"/>
        <v>83.5</v>
      </c>
      <c r="G37" s="95">
        <v>83</v>
      </c>
      <c r="H37" s="95">
        <v>88</v>
      </c>
      <c r="I37" s="104">
        <f t="shared" si="7"/>
        <v>85.5</v>
      </c>
      <c r="J37" s="95">
        <v>88</v>
      </c>
      <c r="K37" s="95">
        <v>91</v>
      </c>
      <c r="L37" s="104">
        <f t="shared" si="8"/>
        <v>89.5</v>
      </c>
      <c r="M37" s="53">
        <v>85</v>
      </c>
      <c r="N37" s="53">
        <v>85</v>
      </c>
      <c r="O37" s="104">
        <f t="shared" si="9"/>
        <v>85</v>
      </c>
      <c r="P37" s="107">
        <f t="shared" si="10"/>
        <v>85.875</v>
      </c>
      <c r="Q37" s="98" t="str">
        <f t="shared" si="11"/>
        <v>Tốt</v>
      </c>
      <c r="R37" s="52"/>
    </row>
    <row r="38" spans="1:18" s="56" customFormat="1" ht="29.25" customHeight="1" x14ac:dyDescent="0.2">
      <c r="A38" s="5">
        <v>6</v>
      </c>
      <c r="B38" s="94" t="s">
        <v>1061</v>
      </c>
      <c r="C38" s="12" t="s">
        <v>1062</v>
      </c>
      <c r="D38" s="95">
        <v>81</v>
      </c>
      <c r="E38" s="95">
        <v>81</v>
      </c>
      <c r="F38" s="103">
        <f t="shared" si="6"/>
        <v>81</v>
      </c>
      <c r="G38" s="95">
        <v>81</v>
      </c>
      <c r="H38" s="95">
        <v>68</v>
      </c>
      <c r="I38" s="104">
        <f t="shared" si="7"/>
        <v>74.5</v>
      </c>
      <c r="J38" s="95">
        <v>75</v>
      </c>
      <c r="K38" s="95">
        <v>87</v>
      </c>
      <c r="L38" s="104">
        <f t="shared" si="8"/>
        <v>81</v>
      </c>
      <c r="M38" s="53">
        <v>71</v>
      </c>
      <c r="N38" s="53">
        <v>71</v>
      </c>
      <c r="O38" s="104">
        <f t="shared" si="9"/>
        <v>71</v>
      </c>
      <c r="P38" s="107">
        <f t="shared" si="10"/>
        <v>76.875</v>
      </c>
      <c r="Q38" s="98" t="str">
        <f t="shared" si="11"/>
        <v>Khá</v>
      </c>
      <c r="R38" s="52"/>
    </row>
    <row r="39" spans="1:18" s="56" customFormat="1" ht="25.5" customHeight="1" x14ac:dyDescent="0.2">
      <c r="A39" s="5">
        <v>7</v>
      </c>
      <c r="B39" s="94" t="s">
        <v>1063</v>
      </c>
      <c r="C39" s="12" t="s">
        <v>1064</v>
      </c>
      <c r="D39" s="95">
        <v>81</v>
      </c>
      <c r="E39" s="95">
        <v>81</v>
      </c>
      <c r="F39" s="103">
        <f t="shared" si="6"/>
        <v>81</v>
      </c>
      <c r="G39" s="95">
        <v>81</v>
      </c>
      <c r="H39" s="95">
        <v>68</v>
      </c>
      <c r="I39" s="104">
        <f t="shared" si="7"/>
        <v>74.5</v>
      </c>
      <c r="J39" s="95">
        <v>85</v>
      </c>
      <c r="K39" s="95">
        <v>91</v>
      </c>
      <c r="L39" s="104">
        <f t="shared" si="8"/>
        <v>88</v>
      </c>
      <c r="M39" s="53">
        <v>72</v>
      </c>
      <c r="N39" s="53">
        <v>72</v>
      </c>
      <c r="O39" s="104">
        <f t="shared" si="9"/>
        <v>72</v>
      </c>
      <c r="P39" s="107">
        <f t="shared" si="10"/>
        <v>78.875</v>
      </c>
      <c r="Q39" s="98" t="str">
        <f t="shared" si="11"/>
        <v>Khá</v>
      </c>
      <c r="R39" s="52"/>
    </row>
    <row r="40" spans="1:18" s="56" customFormat="1" ht="20.25" customHeight="1" x14ac:dyDescent="0.2">
      <c r="A40" s="5">
        <v>8</v>
      </c>
      <c r="B40" s="94" t="s">
        <v>1065</v>
      </c>
      <c r="C40" s="12" t="s">
        <v>1066</v>
      </c>
      <c r="D40" s="95">
        <v>88</v>
      </c>
      <c r="E40" s="95">
        <v>50</v>
      </c>
      <c r="F40" s="103">
        <f t="shared" si="6"/>
        <v>69</v>
      </c>
      <c r="G40" s="95">
        <v>77</v>
      </c>
      <c r="H40" s="95">
        <v>85</v>
      </c>
      <c r="I40" s="104">
        <f t="shared" si="7"/>
        <v>81</v>
      </c>
      <c r="J40" s="95">
        <v>89</v>
      </c>
      <c r="K40" s="95">
        <v>86</v>
      </c>
      <c r="L40" s="104">
        <f t="shared" si="8"/>
        <v>87.5</v>
      </c>
      <c r="M40" s="53">
        <v>85</v>
      </c>
      <c r="N40" s="53">
        <v>85</v>
      </c>
      <c r="O40" s="104">
        <f t="shared" si="9"/>
        <v>85</v>
      </c>
      <c r="P40" s="107">
        <f t="shared" si="10"/>
        <v>80.625</v>
      </c>
      <c r="Q40" s="98" t="str">
        <f t="shared" si="11"/>
        <v>Tốt</v>
      </c>
      <c r="R40" s="52"/>
    </row>
    <row r="41" spans="1:18" s="56" customFormat="1" ht="20.25" customHeight="1" x14ac:dyDescent="0.2">
      <c r="A41" s="5">
        <v>9</v>
      </c>
      <c r="B41" s="94" t="s">
        <v>1067</v>
      </c>
      <c r="C41" s="12" t="s">
        <v>558</v>
      </c>
      <c r="D41" s="95">
        <v>87</v>
      </c>
      <c r="E41" s="95">
        <v>89</v>
      </c>
      <c r="F41" s="103">
        <f t="shared" si="6"/>
        <v>88</v>
      </c>
      <c r="G41" s="95">
        <v>89</v>
      </c>
      <c r="H41" s="272" t="s">
        <v>1068</v>
      </c>
      <c r="I41" s="272"/>
      <c r="J41" s="272"/>
      <c r="K41" s="272"/>
      <c r="L41" s="272"/>
      <c r="M41" s="53">
        <v>0</v>
      </c>
      <c r="N41" s="267" t="s">
        <v>971</v>
      </c>
      <c r="O41" s="267"/>
      <c r="P41" s="267"/>
      <c r="Q41" s="267"/>
      <c r="R41" s="108" t="s">
        <v>1884</v>
      </c>
    </row>
    <row r="42" spans="1:18" s="56" customFormat="1" ht="20.25" customHeight="1" x14ac:dyDescent="0.2"/>
    <row r="43" spans="1:18" s="56" customFormat="1" ht="20.25" customHeight="1" x14ac:dyDescent="0.25">
      <c r="A43" s="268" t="s">
        <v>1106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</row>
    <row r="44" spans="1:18" s="56" customFormat="1" ht="20.25" customHeight="1" x14ac:dyDescent="0.2">
      <c r="A44" s="273" t="s">
        <v>4</v>
      </c>
      <c r="B44" s="265" t="s">
        <v>1014</v>
      </c>
      <c r="C44" s="265" t="s">
        <v>1015</v>
      </c>
      <c r="D44" s="265" t="s">
        <v>8</v>
      </c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9" t="s">
        <v>13</v>
      </c>
      <c r="Q44" s="265" t="s">
        <v>14</v>
      </c>
      <c r="R44" s="265" t="s">
        <v>852</v>
      </c>
    </row>
    <row r="45" spans="1:18" s="56" customFormat="1" ht="20.25" customHeight="1" x14ac:dyDescent="0.2">
      <c r="A45" s="273"/>
      <c r="B45" s="265"/>
      <c r="C45" s="265"/>
      <c r="D45" s="265" t="s">
        <v>1049</v>
      </c>
      <c r="E45" s="265"/>
      <c r="F45" s="265" t="s">
        <v>17</v>
      </c>
      <c r="G45" s="265" t="s">
        <v>10</v>
      </c>
      <c r="H45" s="265"/>
      <c r="I45" s="265" t="s">
        <v>17</v>
      </c>
      <c r="J45" s="265" t="s">
        <v>11</v>
      </c>
      <c r="K45" s="265"/>
      <c r="L45" s="265" t="s">
        <v>17</v>
      </c>
      <c r="M45" s="265" t="s">
        <v>12</v>
      </c>
      <c r="N45" s="265"/>
      <c r="O45" s="265" t="s">
        <v>17</v>
      </c>
      <c r="P45" s="269"/>
      <c r="Q45" s="265"/>
      <c r="R45" s="265"/>
    </row>
    <row r="46" spans="1:18" s="56" customFormat="1" ht="20.25" customHeight="1" x14ac:dyDescent="0.2">
      <c r="A46" s="273"/>
      <c r="B46" s="265"/>
      <c r="C46" s="265"/>
      <c r="D46" s="102" t="s">
        <v>15</v>
      </c>
      <c r="E46" s="102" t="s">
        <v>16</v>
      </c>
      <c r="F46" s="265"/>
      <c r="G46" s="102" t="s">
        <v>18</v>
      </c>
      <c r="H46" s="102" t="s">
        <v>19</v>
      </c>
      <c r="I46" s="265"/>
      <c r="J46" s="102" t="s">
        <v>20</v>
      </c>
      <c r="K46" s="102" t="s">
        <v>21</v>
      </c>
      <c r="L46" s="265"/>
      <c r="M46" s="102" t="s">
        <v>22</v>
      </c>
      <c r="N46" s="102" t="s">
        <v>23</v>
      </c>
      <c r="O46" s="265"/>
      <c r="P46" s="269"/>
      <c r="Q46" s="265"/>
      <c r="R46" s="265"/>
    </row>
    <row r="47" spans="1:18" s="56" customFormat="1" ht="20.25" customHeight="1" x14ac:dyDescent="0.2">
      <c r="A47" s="95">
        <v>1</v>
      </c>
      <c r="B47" s="94" t="s">
        <v>1070</v>
      </c>
      <c r="C47" s="12" t="s">
        <v>1071</v>
      </c>
      <c r="D47" s="95">
        <v>65</v>
      </c>
      <c r="E47" s="95">
        <v>85</v>
      </c>
      <c r="F47" s="103">
        <f>AVERAGEA(D47:E47)</f>
        <v>75</v>
      </c>
      <c r="G47" s="95">
        <v>70</v>
      </c>
      <c r="H47" s="95">
        <v>80</v>
      </c>
      <c r="I47" s="103">
        <f>AVERAGEA(G47:H47)</f>
        <v>75</v>
      </c>
      <c r="J47" s="95">
        <v>88</v>
      </c>
      <c r="K47" s="95">
        <v>91</v>
      </c>
      <c r="L47" s="104">
        <f>AVERAGEA(J47:K47)</f>
        <v>89.5</v>
      </c>
      <c r="M47" s="95">
        <v>73</v>
      </c>
      <c r="N47" s="99">
        <v>73</v>
      </c>
      <c r="O47" s="104">
        <f>AVERAGE(M47:N47)</f>
        <v>73</v>
      </c>
      <c r="P47" s="105">
        <f>(O47+L47+I47+F47)/4</f>
        <v>78.125</v>
      </c>
      <c r="Q47" s="53" t="str">
        <f>IF(P47&lt;30,"Kém",IF(P47&lt;50,"Yếu",IF(P47&lt;70,"Trung bình",IF(P47&lt;80,"Khá",IF(P47&lt;90,"Tốt","Xuất sắc")))))</f>
        <v>Khá</v>
      </c>
      <c r="R47" s="52"/>
    </row>
    <row r="48" spans="1:18" s="56" customFormat="1" ht="20.25" customHeight="1" x14ac:dyDescent="0.2">
      <c r="A48" s="95">
        <v>2</v>
      </c>
      <c r="B48" s="94" t="s">
        <v>1072</v>
      </c>
      <c r="C48" s="12" t="s">
        <v>1073</v>
      </c>
      <c r="D48" s="95">
        <v>95</v>
      </c>
      <c r="E48" s="95">
        <v>90</v>
      </c>
      <c r="F48" s="103">
        <f t="shared" ref="F48:F64" si="12">AVERAGEA(D48:E48)</f>
        <v>92.5</v>
      </c>
      <c r="G48" s="95">
        <v>90</v>
      </c>
      <c r="H48" s="95">
        <v>90</v>
      </c>
      <c r="I48" s="103">
        <f t="shared" ref="I48:I64" si="13">AVERAGEA(G48:H48)</f>
        <v>90</v>
      </c>
      <c r="J48" s="95">
        <v>90</v>
      </c>
      <c r="K48" s="95">
        <v>90</v>
      </c>
      <c r="L48" s="104">
        <f t="shared" ref="L48:L64" si="14">AVERAGEA(J48:K48)</f>
        <v>90</v>
      </c>
      <c r="M48" s="95">
        <v>84</v>
      </c>
      <c r="N48" s="99">
        <v>84</v>
      </c>
      <c r="O48" s="104">
        <f t="shared" ref="O48:O64" si="15">AVERAGE(M48:N48)</f>
        <v>84</v>
      </c>
      <c r="P48" s="105">
        <f t="shared" ref="P48:P64" si="16">(O48+L48+I48+F48)/4</f>
        <v>89.125</v>
      </c>
      <c r="Q48" s="53" t="str">
        <f t="shared" ref="Q48:Q64" si="17">IF(P48&lt;30,"Kém",IF(P48&lt;50,"Yếu",IF(P48&lt;70,"Trung bình",IF(P48&lt;80,"Khá",IF(P48&lt;90,"Tốt","Xuất sắc")))))</f>
        <v>Tốt</v>
      </c>
      <c r="R48" s="52"/>
    </row>
    <row r="49" spans="1:18" s="56" customFormat="1" ht="20.25" customHeight="1" x14ac:dyDescent="0.2">
      <c r="A49" s="95">
        <v>3</v>
      </c>
      <c r="B49" s="94" t="s">
        <v>1074</v>
      </c>
      <c r="C49" s="12" t="s">
        <v>1075</v>
      </c>
      <c r="D49" s="95">
        <v>98</v>
      </c>
      <c r="E49" s="95">
        <v>95</v>
      </c>
      <c r="F49" s="103">
        <f t="shared" si="12"/>
        <v>96.5</v>
      </c>
      <c r="G49" s="95">
        <v>95</v>
      </c>
      <c r="H49" s="95">
        <v>95</v>
      </c>
      <c r="I49" s="103">
        <f t="shared" si="13"/>
        <v>95</v>
      </c>
      <c r="J49" s="95">
        <v>91</v>
      </c>
      <c r="K49" s="95">
        <v>91</v>
      </c>
      <c r="L49" s="104">
        <f t="shared" si="14"/>
        <v>91</v>
      </c>
      <c r="M49" s="95">
        <v>86</v>
      </c>
      <c r="N49" s="99">
        <v>86</v>
      </c>
      <c r="O49" s="104">
        <f t="shared" si="15"/>
        <v>86</v>
      </c>
      <c r="P49" s="105">
        <f t="shared" si="16"/>
        <v>92.125</v>
      </c>
      <c r="Q49" s="53" t="str">
        <f t="shared" si="17"/>
        <v>Xuất sắc</v>
      </c>
      <c r="R49" s="52"/>
    </row>
    <row r="50" spans="1:18" s="56" customFormat="1" ht="20.25" customHeight="1" x14ac:dyDescent="0.2">
      <c r="A50" s="95">
        <v>4</v>
      </c>
      <c r="B50" s="94" t="s">
        <v>1076</v>
      </c>
      <c r="C50" s="12" t="s">
        <v>1077</v>
      </c>
      <c r="D50" s="95">
        <v>80</v>
      </c>
      <c r="E50" s="95">
        <v>80</v>
      </c>
      <c r="F50" s="103">
        <f t="shared" si="12"/>
        <v>80</v>
      </c>
      <c r="G50" s="95">
        <v>75</v>
      </c>
      <c r="H50" s="95">
        <v>80</v>
      </c>
      <c r="I50" s="103">
        <f t="shared" si="13"/>
        <v>77.5</v>
      </c>
      <c r="J50" s="95">
        <v>78</v>
      </c>
      <c r="K50" s="95">
        <v>85</v>
      </c>
      <c r="L50" s="104">
        <f t="shared" si="14"/>
        <v>81.5</v>
      </c>
      <c r="M50" s="95">
        <v>74</v>
      </c>
      <c r="N50" s="99">
        <v>74</v>
      </c>
      <c r="O50" s="104">
        <f t="shared" si="15"/>
        <v>74</v>
      </c>
      <c r="P50" s="105">
        <f t="shared" si="16"/>
        <v>78.25</v>
      </c>
      <c r="Q50" s="53" t="str">
        <f t="shared" si="17"/>
        <v>Khá</v>
      </c>
      <c r="R50" s="52"/>
    </row>
    <row r="51" spans="1:18" s="56" customFormat="1" ht="20.25" customHeight="1" x14ac:dyDescent="0.2">
      <c r="A51" s="95">
        <v>5</v>
      </c>
      <c r="B51" s="94" t="s">
        <v>1078</v>
      </c>
      <c r="C51" s="12" t="s">
        <v>1079</v>
      </c>
      <c r="D51" s="95">
        <v>90</v>
      </c>
      <c r="E51" s="95">
        <v>85</v>
      </c>
      <c r="F51" s="103">
        <f t="shared" si="12"/>
        <v>87.5</v>
      </c>
      <c r="G51" s="95">
        <v>85</v>
      </c>
      <c r="H51" s="95">
        <v>95</v>
      </c>
      <c r="I51" s="103">
        <f t="shared" si="13"/>
        <v>90</v>
      </c>
      <c r="J51" s="95">
        <v>86</v>
      </c>
      <c r="K51" s="95">
        <v>94</v>
      </c>
      <c r="L51" s="104">
        <f t="shared" si="14"/>
        <v>90</v>
      </c>
      <c r="M51" s="95">
        <v>85</v>
      </c>
      <c r="N51" s="100">
        <v>85</v>
      </c>
      <c r="O51" s="104">
        <f t="shared" si="15"/>
        <v>85</v>
      </c>
      <c r="P51" s="105">
        <f t="shared" si="16"/>
        <v>88.125</v>
      </c>
      <c r="Q51" s="53" t="str">
        <f t="shared" si="17"/>
        <v>Tốt</v>
      </c>
      <c r="R51" s="52"/>
    </row>
    <row r="52" spans="1:18" s="56" customFormat="1" ht="20.25" customHeight="1" x14ac:dyDescent="0.2">
      <c r="A52" s="95">
        <v>6</v>
      </c>
      <c r="B52" s="94" t="s">
        <v>1080</v>
      </c>
      <c r="C52" s="12" t="s">
        <v>1081</v>
      </c>
      <c r="D52" s="95">
        <v>65</v>
      </c>
      <c r="E52" s="95">
        <v>65</v>
      </c>
      <c r="F52" s="103">
        <f t="shared" si="12"/>
        <v>65</v>
      </c>
      <c r="G52" s="95">
        <v>50</v>
      </c>
      <c r="H52" s="95">
        <v>85</v>
      </c>
      <c r="I52" s="103">
        <f t="shared" si="13"/>
        <v>67.5</v>
      </c>
      <c r="J52" s="95">
        <v>83</v>
      </c>
      <c r="K52" s="95">
        <v>79</v>
      </c>
      <c r="L52" s="104">
        <f t="shared" si="14"/>
        <v>81</v>
      </c>
      <c r="M52" s="95">
        <v>79</v>
      </c>
      <c r="N52" s="100">
        <v>79</v>
      </c>
      <c r="O52" s="104">
        <f t="shared" si="15"/>
        <v>79</v>
      </c>
      <c r="P52" s="105">
        <f t="shared" si="16"/>
        <v>73.125</v>
      </c>
      <c r="Q52" s="53" t="str">
        <f t="shared" si="17"/>
        <v>Khá</v>
      </c>
      <c r="R52" s="52"/>
    </row>
    <row r="53" spans="1:18" s="56" customFormat="1" ht="20.25" customHeight="1" x14ac:dyDescent="0.2">
      <c r="A53" s="95">
        <v>7</v>
      </c>
      <c r="B53" s="94" t="s">
        <v>1082</v>
      </c>
      <c r="C53" s="12" t="s">
        <v>1083</v>
      </c>
      <c r="D53" s="95">
        <v>80</v>
      </c>
      <c r="E53" s="95">
        <v>90</v>
      </c>
      <c r="F53" s="103">
        <f t="shared" si="12"/>
        <v>85</v>
      </c>
      <c r="G53" s="95">
        <v>85</v>
      </c>
      <c r="H53" s="95">
        <v>95</v>
      </c>
      <c r="I53" s="103">
        <f t="shared" si="13"/>
        <v>90</v>
      </c>
      <c r="J53" s="95">
        <v>87</v>
      </c>
      <c r="K53" s="95">
        <v>94</v>
      </c>
      <c r="L53" s="104">
        <f t="shared" si="14"/>
        <v>90.5</v>
      </c>
      <c r="M53" s="95">
        <v>85</v>
      </c>
      <c r="N53" s="100">
        <v>85</v>
      </c>
      <c r="O53" s="104">
        <f t="shared" si="15"/>
        <v>85</v>
      </c>
      <c r="P53" s="105">
        <f t="shared" si="16"/>
        <v>87.625</v>
      </c>
      <c r="Q53" s="53" t="str">
        <f t="shared" si="17"/>
        <v>Tốt</v>
      </c>
      <c r="R53" s="52"/>
    </row>
    <row r="54" spans="1:18" s="56" customFormat="1" ht="20.25" customHeight="1" x14ac:dyDescent="0.2">
      <c r="A54" s="95">
        <v>8</v>
      </c>
      <c r="B54" s="94" t="s">
        <v>1084</v>
      </c>
      <c r="C54" s="12" t="s">
        <v>1085</v>
      </c>
      <c r="D54" s="95">
        <v>90</v>
      </c>
      <c r="E54" s="95">
        <v>95</v>
      </c>
      <c r="F54" s="103">
        <f t="shared" si="12"/>
        <v>92.5</v>
      </c>
      <c r="G54" s="95">
        <v>50</v>
      </c>
      <c r="H54" s="95">
        <v>0</v>
      </c>
      <c r="I54" s="103">
        <f t="shared" si="13"/>
        <v>25</v>
      </c>
      <c r="J54" s="250" t="s">
        <v>1047</v>
      </c>
      <c r="K54" s="250"/>
      <c r="L54" s="250"/>
      <c r="M54" s="250"/>
      <c r="N54" s="250"/>
      <c r="O54" s="250"/>
      <c r="P54" s="250"/>
      <c r="Q54" s="250"/>
      <c r="R54" s="52" t="s">
        <v>1884</v>
      </c>
    </row>
    <row r="55" spans="1:18" s="56" customFormat="1" ht="20.25" customHeight="1" x14ac:dyDescent="0.2">
      <c r="A55" s="95">
        <v>9</v>
      </c>
      <c r="B55" s="94" t="s">
        <v>1086</v>
      </c>
      <c r="C55" s="12" t="s">
        <v>1087</v>
      </c>
      <c r="D55" s="95">
        <v>80</v>
      </c>
      <c r="E55" s="95">
        <v>80</v>
      </c>
      <c r="F55" s="103">
        <f t="shared" si="12"/>
        <v>80</v>
      </c>
      <c r="G55" s="95">
        <v>70</v>
      </c>
      <c r="H55" s="95">
        <v>0</v>
      </c>
      <c r="I55" s="103">
        <f t="shared" si="13"/>
        <v>35</v>
      </c>
      <c r="J55" s="250" t="s">
        <v>1047</v>
      </c>
      <c r="K55" s="250"/>
      <c r="L55" s="250"/>
      <c r="M55" s="250"/>
      <c r="N55" s="250"/>
      <c r="O55" s="250"/>
      <c r="P55" s="250"/>
      <c r="Q55" s="250"/>
      <c r="R55" s="52" t="s">
        <v>1884</v>
      </c>
    </row>
    <row r="56" spans="1:18" s="56" customFormat="1" ht="20.25" customHeight="1" x14ac:dyDescent="0.2">
      <c r="A56" s="95">
        <v>10</v>
      </c>
      <c r="B56" s="94" t="s">
        <v>1088</v>
      </c>
      <c r="C56" s="12" t="s">
        <v>1089</v>
      </c>
      <c r="D56" s="95">
        <v>75</v>
      </c>
      <c r="E56" s="95">
        <v>85</v>
      </c>
      <c r="F56" s="103">
        <f t="shared" si="12"/>
        <v>80</v>
      </c>
      <c r="G56" s="95">
        <v>50</v>
      </c>
      <c r="H56" s="95">
        <v>0</v>
      </c>
      <c r="I56" s="103">
        <f t="shared" si="13"/>
        <v>25</v>
      </c>
      <c r="J56" s="250" t="s">
        <v>1047</v>
      </c>
      <c r="K56" s="250"/>
      <c r="L56" s="250"/>
      <c r="M56" s="250"/>
      <c r="N56" s="250"/>
      <c r="O56" s="250"/>
      <c r="P56" s="250"/>
      <c r="Q56" s="250"/>
      <c r="R56" s="52" t="s">
        <v>1884</v>
      </c>
    </row>
    <row r="57" spans="1:18" s="56" customFormat="1" ht="20.25" customHeight="1" x14ac:dyDescent="0.2">
      <c r="A57" s="95">
        <v>11</v>
      </c>
      <c r="B57" s="94" t="s">
        <v>1090</v>
      </c>
      <c r="C57" s="12" t="s">
        <v>1091</v>
      </c>
      <c r="D57" s="95">
        <v>80</v>
      </c>
      <c r="E57" s="95">
        <v>87</v>
      </c>
      <c r="F57" s="103">
        <f t="shared" si="12"/>
        <v>83.5</v>
      </c>
      <c r="G57" s="95">
        <v>75</v>
      </c>
      <c r="H57" s="95">
        <v>80</v>
      </c>
      <c r="I57" s="103">
        <f t="shared" si="13"/>
        <v>77.5</v>
      </c>
      <c r="J57" s="95">
        <v>82</v>
      </c>
      <c r="K57" s="95">
        <v>85</v>
      </c>
      <c r="L57" s="104">
        <f t="shared" si="14"/>
        <v>83.5</v>
      </c>
      <c r="M57" s="95">
        <v>73</v>
      </c>
      <c r="N57" s="101">
        <v>73</v>
      </c>
      <c r="O57" s="104">
        <f t="shared" si="15"/>
        <v>73</v>
      </c>
      <c r="P57" s="105">
        <f t="shared" si="16"/>
        <v>79.375</v>
      </c>
      <c r="Q57" s="53" t="str">
        <f t="shared" si="17"/>
        <v>Khá</v>
      </c>
      <c r="R57" s="52"/>
    </row>
    <row r="58" spans="1:18" s="56" customFormat="1" ht="20.25" customHeight="1" x14ac:dyDescent="0.2">
      <c r="A58" s="95">
        <v>12</v>
      </c>
      <c r="B58" s="94" t="s">
        <v>1092</v>
      </c>
      <c r="C58" s="12" t="s">
        <v>1093</v>
      </c>
      <c r="D58" s="95">
        <v>90</v>
      </c>
      <c r="E58" s="95">
        <v>87</v>
      </c>
      <c r="F58" s="103">
        <f t="shared" si="12"/>
        <v>88.5</v>
      </c>
      <c r="G58" s="95">
        <v>85</v>
      </c>
      <c r="H58" s="95">
        <v>90</v>
      </c>
      <c r="I58" s="103">
        <f t="shared" si="13"/>
        <v>87.5</v>
      </c>
      <c r="J58" s="95">
        <v>88</v>
      </c>
      <c r="K58" s="95">
        <v>91</v>
      </c>
      <c r="L58" s="104">
        <f t="shared" si="14"/>
        <v>89.5</v>
      </c>
      <c r="M58" s="95">
        <v>79</v>
      </c>
      <c r="N58" s="101">
        <v>79</v>
      </c>
      <c r="O58" s="104">
        <f t="shared" si="15"/>
        <v>79</v>
      </c>
      <c r="P58" s="105">
        <f t="shared" si="16"/>
        <v>86.125</v>
      </c>
      <c r="Q58" s="53" t="str">
        <f t="shared" si="17"/>
        <v>Tốt</v>
      </c>
      <c r="R58" s="52"/>
    </row>
    <row r="59" spans="1:18" s="56" customFormat="1" ht="20.25" customHeight="1" x14ac:dyDescent="0.2">
      <c r="A59" s="95">
        <v>13</v>
      </c>
      <c r="B59" s="94" t="s">
        <v>1094</v>
      </c>
      <c r="C59" s="12" t="s">
        <v>1095</v>
      </c>
      <c r="D59" s="95">
        <v>80</v>
      </c>
      <c r="E59" s="95">
        <v>80</v>
      </c>
      <c r="F59" s="103">
        <f t="shared" si="12"/>
        <v>80</v>
      </c>
      <c r="G59" s="95">
        <v>80</v>
      </c>
      <c r="H59" s="95">
        <v>80</v>
      </c>
      <c r="I59" s="103">
        <f t="shared" si="13"/>
        <v>80</v>
      </c>
      <c r="J59" s="95">
        <v>82</v>
      </c>
      <c r="K59" s="95">
        <v>85</v>
      </c>
      <c r="L59" s="104">
        <f t="shared" si="14"/>
        <v>83.5</v>
      </c>
      <c r="M59" s="95">
        <v>70</v>
      </c>
      <c r="N59" s="101">
        <v>70</v>
      </c>
      <c r="O59" s="104">
        <f t="shared" si="15"/>
        <v>70</v>
      </c>
      <c r="P59" s="105">
        <f t="shared" si="16"/>
        <v>78.375</v>
      </c>
      <c r="Q59" s="53" t="str">
        <f t="shared" si="17"/>
        <v>Khá</v>
      </c>
      <c r="R59" s="52"/>
    </row>
    <row r="60" spans="1:18" s="56" customFormat="1" ht="20.25" customHeight="1" x14ac:dyDescent="0.2">
      <c r="A60" s="95">
        <v>14</v>
      </c>
      <c r="B60" s="94" t="s">
        <v>1096</v>
      </c>
      <c r="C60" s="12" t="s">
        <v>1097</v>
      </c>
      <c r="D60" s="95">
        <v>80</v>
      </c>
      <c r="E60" s="95">
        <v>85</v>
      </c>
      <c r="F60" s="103">
        <f t="shared" si="12"/>
        <v>82.5</v>
      </c>
      <c r="G60" s="95">
        <v>75</v>
      </c>
      <c r="H60" s="95">
        <v>90</v>
      </c>
      <c r="I60" s="103">
        <f t="shared" si="13"/>
        <v>82.5</v>
      </c>
      <c r="J60" s="95">
        <v>79</v>
      </c>
      <c r="K60" s="95">
        <v>83</v>
      </c>
      <c r="L60" s="104">
        <f t="shared" si="14"/>
        <v>81</v>
      </c>
      <c r="M60" s="95">
        <v>80</v>
      </c>
      <c r="N60" s="101">
        <v>80</v>
      </c>
      <c r="O60" s="104">
        <f t="shared" si="15"/>
        <v>80</v>
      </c>
      <c r="P60" s="105">
        <f t="shared" si="16"/>
        <v>81.5</v>
      </c>
      <c r="Q60" s="53" t="str">
        <f t="shared" si="17"/>
        <v>Tốt</v>
      </c>
      <c r="R60" s="52"/>
    </row>
    <row r="61" spans="1:18" s="56" customFormat="1" ht="20.25" customHeight="1" x14ac:dyDescent="0.2">
      <c r="A61" s="95">
        <v>15</v>
      </c>
      <c r="B61" s="94" t="s">
        <v>1098</v>
      </c>
      <c r="C61" s="12" t="s">
        <v>1099</v>
      </c>
      <c r="D61" s="95">
        <v>75</v>
      </c>
      <c r="E61" s="95">
        <v>75</v>
      </c>
      <c r="F61" s="103">
        <f t="shared" si="12"/>
        <v>75</v>
      </c>
      <c r="G61" s="95">
        <v>60</v>
      </c>
      <c r="H61" s="95">
        <v>75</v>
      </c>
      <c r="I61" s="103">
        <f t="shared" si="13"/>
        <v>67.5</v>
      </c>
      <c r="J61" s="95">
        <v>75</v>
      </c>
      <c r="K61" s="95">
        <v>70</v>
      </c>
      <c r="L61" s="104">
        <f t="shared" si="14"/>
        <v>72.5</v>
      </c>
      <c r="M61" s="95">
        <v>70</v>
      </c>
      <c r="N61" s="250" t="s">
        <v>1047</v>
      </c>
      <c r="O61" s="250"/>
      <c r="P61" s="250"/>
      <c r="Q61" s="250"/>
      <c r="R61" s="52" t="s">
        <v>1884</v>
      </c>
    </row>
    <row r="62" spans="1:18" s="56" customFormat="1" ht="20.25" customHeight="1" x14ac:dyDescent="0.2">
      <c r="A62" s="95">
        <v>16</v>
      </c>
      <c r="B62" s="94" t="s">
        <v>1100</v>
      </c>
      <c r="C62" s="12" t="s">
        <v>1101</v>
      </c>
      <c r="D62" s="95">
        <v>70</v>
      </c>
      <c r="E62" s="95">
        <v>70</v>
      </c>
      <c r="F62" s="103">
        <f t="shared" si="12"/>
        <v>70</v>
      </c>
      <c r="G62" s="256" t="s">
        <v>1047</v>
      </c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52" t="s">
        <v>1884</v>
      </c>
    </row>
    <row r="63" spans="1:18" s="56" customFormat="1" ht="20.25" customHeight="1" x14ac:dyDescent="0.2">
      <c r="A63" s="95">
        <v>17</v>
      </c>
      <c r="B63" s="94" t="s">
        <v>1102</v>
      </c>
      <c r="C63" s="12" t="s">
        <v>1103</v>
      </c>
      <c r="D63" s="95">
        <v>90</v>
      </c>
      <c r="E63" s="95">
        <v>80</v>
      </c>
      <c r="F63" s="103">
        <f t="shared" si="12"/>
        <v>85</v>
      </c>
      <c r="G63" s="95">
        <v>75</v>
      </c>
      <c r="H63" s="95">
        <v>80</v>
      </c>
      <c r="I63" s="103">
        <f t="shared" si="13"/>
        <v>77.5</v>
      </c>
      <c r="J63" s="95">
        <v>87</v>
      </c>
      <c r="K63" s="95">
        <v>86</v>
      </c>
      <c r="L63" s="104">
        <f t="shared" si="14"/>
        <v>86.5</v>
      </c>
      <c r="M63" s="95">
        <v>73</v>
      </c>
      <c r="N63" s="101">
        <v>73</v>
      </c>
      <c r="O63" s="104">
        <f t="shared" si="15"/>
        <v>73</v>
      </c>
      <c r="P63" s="105">
        <f t="shared" si="16"/>
        <v>80.5</v>
      </c>
      <c r="Q63" s="53" t="str">
        <f t="shared" si="17"/>
        <v>Tốt</v>
      </c>
      <c r="R63" s="52"/>
    </row>
    <row r="64" spans="1:18" s="56" customFormat="1" ht="20.25" customHeight="1" x14ac:dyDescent="0.2">
      <c r="A64" s="95">
        <v>18</v>
      </c>
      <c r="B64" s="94" t="s">
        <v>1104</v>
      </c>
      <c r="C64" s="12" t="s">
        <v>1105</v>
      </c>
      <c r="D64" s="95">
        <v>75</v>
      </c>
      <c r="E64" s="95">
        <v>80</v>
      </c>
      <c r="F64" s="103">
        <f t="shared" si="12"/>
        <v>77.5</v>
      </c>
      <c r="G64" s="95">
        <v>50</v>
      </c>
      <c r="H64" s="95">
        <v>90</v>
      </c>
      <c r="I64" s="103">
        <f t="shared" si="13"/>
        <v>70</v>
      </c>
      <c r="J64" s="95">
        <v>85</v>
      </c>
      <c r="K64" s="95">
        <v>85</v>
      </c>
      <c r="L64" s="104">
        <f t="shared" si="14"/>
        <v>85</v>
      </c>
      <c r="M64" s="95">
        <v>80</v>
      </c>
      <c r="N64" s="101">
        <v>80</v>
      </c>
      <c r="O64" s="104">
        <f t="shared" si="15"/>
        <v>80</v>
      </c>
      <c r="P64" s="105">
        <f t="shared" si="16"/>
        <v>78.125</v>
      </c>
      <c r="Q64" s="53" t="str">
        <f t="shared" si="17"/>
        <v>Khá</v>
      </c>
      <c r="R64" s="52"/>
    </row>
    <row r="65" spans="2:12" s="56" customFormat="1" ht="12.75" x14ac:dyDescent="0.2"/>
    <row r="66" spans="2:12" s="56" customFormat="1" ht="15.75" x14ac:dyDescent="0.25">
      <c r="B66" s="109"/>
      <c r="C66" s="109" t="s">
        <v>1886</v>
      </c>
      <c r="D66" s="110">
        <v>33</v>
      </c>
      <c r="E66" s="109"/>
      <c r="F66" s="109"/>
      <c r="G66" s="109"/>
      <c r="H66" s="109"/>
      <c r="I66" s="109" t="s">
        <v>1884</v>
      </c>
      <c r="J66" s="109"/>
      <c r="K66" s="109">
        <v>9</v>
      </c>
      <c r="L66" s="109"/>
    </row>
    <row r="67" spans="2:12" s="56" customFormat="1" ht="15.75" x14ac:dyDescent="0.25">
      <c r="B67" s="109"/>
      <c r="C67" s="109" t="s">
        <v>1887</v>
      </c>
      <c r="D67" s="109">
        <v>4</v>
      </c>
      <c r="E67" s="109"/>
      <c r="F67" s="109"/>
      <c r="G67" s="109"/>
      <c r="H67" s="109"/>
      <c r="I67" s="109"/>
      <c r="J67" s="109"/>
      <c r="K67" s="109"/>
      <c r="L67" s="109"/>
    </row>
    <row r="68" spans="2:12" s="56" customFormat="1" ht="15.75" x14ac:dyDescent="0.25">
      <c r="B68" s="109"/>
      <c r="C68" s="109" t="s">
        <v>1893</v>
      </c>
      <c r="D68" s="109">
        <v>16</v>
      </c>
      <c r="E68" s="109"/>
      <c r="F68" s="109"/>
      <c r="G68" s="109"/>
      <c r="H68" s="109"/>
      <c r="I68" s="109"/>
      <c r="J68" s="109"/>
      <c r="K68" s="109"/>
      <c r="L68" s="109"/>
    </row>
    <row r="69" spans="2:12" s="56" customFormat="1" ht="15.75" x14ac:dyDescent="0.25">
      <c r="B69" s="109"/>
      <c r="C69" s="109" t="s">
        <v>1428</v>
      </c>
      <c r="D69" s="109">
        <v>11</v>
      </c>
      <c r="E69" s="109"/>
      <c r="F69" s="109"/>
      <c r="G69" s="109"/>
      <c r="H69" s="109"/>
      <c r="I69" s="109"/>
      <c r="J69" s="109"/>
      <c r="K69" s="109"/>
      <c r="L69" s="109"/>
    </row>
    <row r="70" spans="2:12" s="56" customFormat="1" ht="15.75" x14ac:dyDescent="0.25">
      <c r="B70" s="109"/>
      <c r="C70" s="109" t="s">
        <v>1889</v>
      </c>
      <c r="D70" s="109">
        <v>2</v>
      </c>
      <c r="E70" s="109"/>
      <c r="F70" s="109"/>
      <c r="G70" s="109"/>
      <c r="H70" s="109"/>
      <c r="I70" s="109"/>
      <c r="J70" s="109"/>
      <c r="K70" s="109"/>
      <c r="L70" s="109"/>
    </row>
    <row r="71" spans="2:12" s="56" customFormat="1" ht="15.75" x14ac:dyDescent="0.25"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</row>
  </sheetData>
  <mergeCells count="65">
    <mergeCell ref="J56:Q56"/>
    <mergeCell ref="N61:Q61"/>
    <mergeCell ref="G62:Q62"/>
    <mergeCell ref="J45:K45"/>
    <mergeCell ref="L45:L46"/>
    <mergeCell ref="M45:N45"/>
    <mergeCell ref="O45:O46"/>
    <mergeCell ref="J54:Q54"/>
    <mergeCell ref="J55:Q55"/>
    <mergeCell ref="Q44:Q46"/>
    <mergeCell ref="A44:A46"/>
    <mergeCell ref="B44:B46"/>
    <mergeCell ref="C44:C46"/>
    <mergeCell ref="D44:O44"/>
    <mergeCell ref="P44:P46"/>
    <mergeCell ref="D45:E45"/>
    <mergeCell ref="F45:F46"/>
    <mergeCell ref="G45:H45"/>
    <mergeCell ref="I45:I46"/>
    <mergeCell ref="A43:Q43"/>
    <mergeCell ref="D31:E31"/>
    <mergeCell ref="F31:F32"/>
    <mergeCell ref="G31:H31"/>
    <mergeCell ref="I31:I32"/>
    <mergeCell ref="J31:K31"/>
    <mergeCell ref="L31:L32"/>
    <mergeCell ref="M31:N31"/>
    <mergeCell ref="O31:O32"/>
    <mergeCell ref="H41:L41"/>
    <mergeCell ref="N26:Q26"/>
    <mergeCell ref="A29:R29"/>
    <mergeCell ref="A30:A32"/>
    <mergeCell ref="B30:B32"/>
    <mergeCell ref="C30:C32"/>
    <mergeCell ref="D30:O30"/>
    <mergeCell ref="P30:P32"/>
    <mergeCell ref="Q30:Q32"/>
    <mergeCell ref="R30:R32"/>
    <mergeCell ref="I10:I11"/>
    <mergeCell ref="J10:K10"/>
    <mergeCell ref="L10:L11"/>
    <mergeCell ref="M10:N10"/>
    <mergeCell ref="M12:Q12"/>
    <mergeCell ref="A5:S5"/>
    <mergeCell ref="A1:D1"/>
    <mergeCell ref="G1:R1"/>
    <mergeCell ref="A2:E2"/>
    <mergeCell ref="G2:R2"/>
    <mergeCell ref="A4:S4"/>
    <mergeCell ref="A6:R6"/>
    <mergeCell ref="R44:R46"/>
    <mergeCell ref="R9:R11"/>
    <mergeCell ref="N36:Q36"/>
    <mergeCell ref="N41:Q41"/>
    <mergeCell ref="O10:O11"/>
    <mergeCell ref="A8:Q8"/>
    <mergeCell ref="A9:A11"/>
    <mergeCell ref="B9:B11"/>
    <mergeCell ref="C9:C11"/>
    <mergeCell ref="D9:O9"/>
    <mergeCell ref="P9:P11"/>
    <mergeCell ref="Q9:Q11"/>
    <mergeCell ref="D10:E10"/>
    <mergeCell ref="F10:F11"/>
    <mergeCell ref="G10:H10"/>
  </mergeCells>
  <pageMargins left="0.51181102362204722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1"/>
  <sheetViews>
    <sheetView workbookViewId="0">
      <selection activeCell="V10" sqref="V10"/>
    </sheetView>
  </sheetViews>
  <sheetFormatPr defaultRowHeight="15" x14ac:dyDescent="0.25"/>
  <cols>
    <col min="1" max="1" width="3.85546875" style="8" customWidth="1"/>
    <col min="2" max="2" width="17.28515625" style="8" customWidth="1"/>
    <col min="3" max="3" width="16.28515625" style="8" customWidth="1"/>
    <col min="4" max="4" width="7.140625" style="8" customWidth="1"/>
    <col min="5" max="5" width="5.140625" style="8" customWidth="1"/>
    <col min="6" max="6" width="5.28515625" style="8" customWidth="1"/>
    <col min="7" max="8" width="5.140625" style="8" customWidth="1"/>
    <col min="9" max="9" width="6.7109375" style="8" customWidth="1"/>
    <col min="10" max="10" width="5.85546875" style="8" customWidth="1"/>
    <col min="11" max="11" width="5.42578125" style="8" customWidth="1"/>
    <col min="12" max="12" width="6" style="8" customWidth="1"/>
    <col min="13" max="13" width="6.28515625" style="8" customWidth="1"/>
    <col min="14" max="14" width="4.7109375" style="8" customWidth="1"/>
    <col min="15" max="15" width="6.28515625" style="8" customWidth="1"/>
    <col min="16" max="16" width="6.42578125" style="8" customWidth="1"/>
    <col min="17" max="17" width="6" style="8" customWidth="1"/>
    <col min="18" max="16384" width="9.140625" style="8"/>
  </cols>
  <sheetData>
    <row r="1" spans="1:20" ht="16.5" x14ac:dyDescent="0.25">
      <c r="A1" s="270" t="s">
        <v>0</v>
      </c>
      <c r="B1" s="270"/>
      <c r="C1" s="270"/>
      <c r="D1" s="270"/>
      <c r="E1" s="6" t="s">
        <v>843</v>
      </c>
      <c r="F1" s="6"/>
      <c r="G1" s="239" t="s">
        <v>844</v>
      </c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7"/>
    </row>
    <row r="2" spans="1:20" ht="16.5" x14ac:dyDescent="0.25">
      <c r="A2" s="271" t="s">
        <v>1</v>
      </c>
      <c r="B2" s="271"/>
      <c r="C2" s="271"/>
      <c r="D2" s="271"/>
      <c r="E2" s="271"/>
      <c r="F2" s="6" t="s">
        <v>845</v>
      </c>
      <c r="G2" s="239" t="s">
        <v>846</v>
      </c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9"/>
    </row>
    <row r="3" spans="1:20" ht="16.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10"/>
      <c r="P3" s="9"/>
      <c r="Q3" s="9"/>
      <c r="R3" s="9"/>
      <c r="S3" s="9"/>
    </row>
    <row r="4" spans="1:20" ht="18.75" x14ac:dyDescent="0.3">
      <c r="A4" s="222" t="s">
        <v>3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</row>
    <row r="5" spans="1:20" ht="18.75" x14ac:dyDescent="0.3">
      <c r="A5" s="221" t="s">
        <v>1107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</row>
    <row r="6" spans="1:20" ht="16.5" x14ac:dyDescent="0.25">
      <c r="A6" s="240" t="s">
        <v>1898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</row>
    <row r="7" spans="1:20" ht="16.5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</row>
    <row r="8" spans="1:20" s="56" customFormat="1" ht="22.5" customHeight="1" x14ac:dyDescent="0.2">
      <c r="A8" s="274" t="s">
        <v>1108</v>
      </c>
      <c r="B8" s="27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</row>
    <row r="9" spans="1:20" s="56" customFormat="1" ht="22.5" customHeight="1" x14ac:dyDescent="0.2">
      <c r="A9" s="265" t="s">
        <v>4</v>
      </c>
      <c r="B9" s="265" t="s">
        <v>1014</v>
      </c>
      <c r="C9" s="265" t="s">
        <v>1015</v>
      </c>
      <c r="D9" s="265"/>
      <c r="E9" s="265" t="s">
        <v>8</v>
      </c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9" t="s">
        <v>1109</v>
      </c>
      <c r="R9" s="269" t="s">
        <v>14</v>
      </c>
      <c r="S9" s="265" t="s">
        <v>852</v>
      </c>
    </row>
    <row r="10" spans="1:20" s="56" customFormat="1" ht="22.5" customHeight="1" x14ac:dyDescent="0.2">
      <c r="A10" s="265"/>
      <c r="B10" s="265"/>
      <c r="C10" s="265"/>
      <c r="D10" s="265"/>
      <c r="E10" s="265" t="s">
        <v>9</v>
      </c>
      <c r="F10" s="265"/>
      <c r="G10" s="265" t="s">
        <v>17</v>
      </c>
      <c r="H10" s="265" t="s">
        <v>10</v>
      </c>
      <c r="I10" s="265"/>
      <c r="J10" s="265" t="s">
        <v>17</v>
      </c>
      <c r="K10" s="265" t="s">
        <v>11</v>
      </c>
      <c r="L10" s="265"/>
      <c r="M10" s="265" t="s">
        <v>17</v>
      </c>
      <c r="N10" s="265" t="s">
        <v>12</v>
      </c>
      <c r="O10" s="265"/>
      <c r="P10" s="265" t="s">
        <v>17</v>
      </c>
      <c r="Q10" s="269"/>
      <c r="R10" s="269"/>
      <c r="S10" s="265"/>
    </row>
    <row r="11" spans="1:20" s="56" customFormat="1" ht="22.5" customHeight="1" x14ac:dyDescent="0.2">
      <c r="A11" s="265"/>
      <c r="B11" s="265"/>
      <c r="C11" s="265"/>
      <c r="D11" s="265"/>
      <c r="E11" s="115" t="s">
        <v>15</v>
      </c>
      <c r="F11" s="115" t="s">
        <v>16</v>
      </c>
      <c r="G11" s="265"/>
      <c r="H11" s="115" t="s">
        <v>18</v>
      </c>
      <c r="I11" s="115" t="s">
        <v>19</v>
      </c>
      <c r="J11" s="265"/>
      <c r="K11" s="115" t="s">
        <v>20</v>
      </c>
      <c r="L11" s="115" t="s">
        <v>21</v>
      </c>
      <c r="M11" s="265"/>
      <c r="N11" s="115" t="s">
        <v>1110</v>
      </c>
      <c r="O11" s="115" t="s">
        <v>1111</v>
      </c>
      <c r="P11" s="265"/>
      <c r="Q11" s="269"/>
      <c r="R11" s="269"/>
      <c r="S11" s="265"/>
    </row>
    <row r="12" spans="1:20" s="56" customFormat="1" ht="22.5" customHeight="1" x14ac:dyDescent="0.2">
      <c r="A12" s="23">
        <v>1</v>
      </c>
      <c r="B12" s="135" t="s">
        <v>1112</v>
      </c>
      <c r="C12" s="136" t="s">
        <v>1113</v>
      </c>
      <c r="D12" s="137" t="s">
        <v>26</v>
      </c>
      <c r="E12" s="138">
        <v>86</v>
      </c>
      <c r="F12" s="138">
        <v>92</v>
      </c>
      <c r="G12" s="23">
        <f>(E12+F12)/2</f>
        <v>89</v>
      </c>
      <c r="H12" s="138">
        <v>94</v>
      </c>
      <c r="I12" s="138">
        <v>90</v>
      </c>
      <c r="J12" s="112">
        <f>(H12+I12)/2</f>
        <v>92</v>
      </c>
      <c r="K12" s="138">
        <v>95</v>
      </c>
      <c r="L12" s="138">
        <v>96</v>
      </c>
      <c r="M12" s="112">
        <f>(K12+L12)/2</f>
        <v>95.5</v>
      </c>
      <c r="N12" s="116">
        <v>95</v>
      </c>
      <c r="O12" s="116">
        <v>90</v>
      </c>
      <c r="P12" s="112">
        <f>(N12+O12)/2</f>
        <v>92.5</v>
      </c>
      <c r="Q12" s="117">
        <f>(G12+J12+M12+P12)/4</f>
        <v>92.25</v>
      </c>
      <c r="R12" s="118" t="str">
        <f t="shared" ref="R12:R44" si="0">IF(Q12&gt;=90,"Xuất sắc",IF(Q12&gt;=80,"Tốt",IF(Q12&gt;=65,"Khá",IF(Q12&gt;=50,"Trung bình",IF(Q12&gt;=35,"Yếu","Kém")))))</f>
        <v>Xuất sắc</v>
      </c>
      <c r="S12" s="119"/>
      <c r="T12" s="120"/>
    </row>
    <row r="13" spans="1:20" s="56" customFormat="1" ht="22.5" customHeight="1" x14ac:dyDescent="0.2">
      <c r="A13" s="23">
        <v>2</v>
      </c>
      <c r="B13" s="135" t="s">
        <v>1114</v>
      </c>
      <c r="C13" s="136" t="s">
        <v>1115</v>
      </c>
      <c r="D13" s="137" t="s">
        <v>269</v>
      </c>
      <c r="E13" s="138">
        <v>75</v>
      </c>
      <c r="F13" s="138">
        <v>80</v>
      </c>
      <c r="G13" s="23">
        <f t="shared" ref="G13:G44" si="1">(E13+F13)/2</f>
        <v>77.5</v>
      </c>
      <c r="H13" s="138">
        <v>83</v>
      </c>
      <c r="I13" s="138">
        <v>79</v>
      </c>
      <c r="J13" s="112">
        <f t="shared" ref="J13:J44" si="2">(H13+I13)/2</f>
        <v>81</v>
      </c>
      <c r="K13" s="138">
        <v>78</v>
      </c>
      <c r="L13" s="138">
        <v>85</v>
      </c>
      <c r="M13" s="112">
        <f t="shared" ref="M13:M44" si="3">(K13+L13)/2</f>
        <v>81.5</v>
      </c>
      <c r="N13" s="116">
        <v>85</v>
      </c>
      <c r="O13" s="116">
        <v>83</v>
      </c>
      <c r="P13" s="112">
        <f t="shared" ref="P13:P44" si="4">(N13+O13)/2</f>
        <v>84</v>
      </c>
      <c r="Q13" s="117">
        <f t="shared" ref="Q13:Q44" si="5">(G13+J13+M13+P13)/4</f>
        <v>81</v>
      </c>
      <c r="R13" s="118" t="str">
        <f t="shared" si="0"/>
        <v>Tốt</v>
      </c>
      <c r="S13" s="119"/>
      <c r="T13" s="120"/>
    </row>
    <row r="14" spans="1:20" s="56" customFormat="1" ht="22.5" customHeight="1" x14ac:dyDescent="0.2">
      <c r="A14" s="23">
        <v>3</v>
      </c>
      <c r="B14" s="135" t="s">
        <v>1116</v>
      </c>
      <c r="C14" s="136" t="s">
        <v>1117</v>
      </c>
      <c r="D14" s="137" t="s">
        <v>35</v>
      </c>
      <c r="E14" s="138">
        <v>80</v>
      </c>
      <c r="F14" s="138">
        <v>90</v>
      </c>
      <c r="G14" s="112">
        <f t="shared" si="1"/>
        <v>85</v>
      </c>
      <c r="H14" s="138">
        <v>82</v>
      </c>
      <c r="I14" s="138">
        <v>85</v>
      </c>
      <c r="J14" s="112">
        <f t="shared" si="2"/>
        <v>83.5</v>
      </c>
      <c r="K14" s="138">
        <v>80</v>
      </c>
      <c r="L14" s="138">
        <v>85</v>
      </c>
      <c r="M14" s="112">
        <f t="shared" si="3"/>
        <v>82.5</v>
      </c>
      <c r="N14" s="116">
        <v>82</v>
      </c>
      <c r="O14" s="116">
        <v>85</v>
      </c>
      <c r="P14" s="112">
        <f t="shared" si="4"/>
        <v>83.5</v>
      </c>
      <c r="Q14" s="117">
        <f t="shared" si="5"/>
        <v>83.625</v>
      </c>
      <c r="R14" s="118" t="str">
        <f t="shared" si="0"/>
        <v>Tốt</v>
      </c>
      <c r="S14" s="119"/>
      <c r="T14" s="120"/>
    </row>
    <row r="15" spans="1:20" s="56" customFormat="1" ht="22.5" customHeight="1" x14ac:dyDescent="0.2">
      <c r="A15" s="23">
        <v>4</v>
      </c>
      <c r="B15" s="135" t="s">
        <v>1118</v>
      </c>
      <c r="C15" s="136" t="s">
        <v>222</v>
      </c>
      <c r="D15" s="137" t="s">
        <v>35</v>
      </c>
      <c r="E15" s="138">
        <v>83</v>
      </c>
      <c r="F15" s="138">
        <v>97</v>
      </c>
      <c r="G15" s="23">
        <f t="shared" si="1"/>
        <v>90</v>
      </c>
      <c r="H15" s="138">
        <v>90</v>
      </c>
      <c r="I15" s="138">
        <v>87</v>
      </c>
      <c r="J15" s="112">
        <f t="shared" si="2"/>
        <v>88.5</v>
      </c>
      <c r="K15" s="138">
        <v>85</v>
      </c>
      <c r="L15" s="138">
        <v>87</v>
      </c>
      <c r="M15" s="112">
        <f t="shared" si="3"/>
        <v>86</v>
      </c>
      <c r="N15" s="116">
        <v>86</v>
      </c>
      <c r="O15" s="116">
        <v>85</v>
      </c>
      <c r="P15" s="112">
        <f t="shared" si="4"/>
        <v>85.5</v>
      </c>
      <c r="Q15" s="117">
        <f t="shared" si="5"/>
        <v>87.5</v>
      </c>
      <c r="R15" s="118" t="str">
        <f t="shared" si="0"/>
        <v>Tốt</v>
      </c>
      <c r="S15" s="119"/>
      <c r="T15" s="120"/>
    </row>
    <row r="16" spans="1:20" s="56" customFormat="1" ht="22.5" customHeight="1" x14ac:dyDescent="0.2">
      <c r="A16" s="23">
        <v>5</v>
      </c>
      <c r="B16" s="135" t="s">
        <v>1119</v>
      </c>
      <c r="C16" s="136" t="s">
        <v>1120</v>
      </c>
      <c r="D16" s="137" t="s">
        <v>182</v>
      </c>
      <c r="E16" s="138">
        <v>80</v>
      </c>
      <c r="F16" s="138">
        <v>85</v>
      </c>
      <c r="G16" s="23">
        <f t="shared" si="1"/>
        <v>82.5</v>
      </c>
      <c r="H16" s="138">
        <v>89</v>
      </c>
      <c r="I16" s="138">
        <v>90</v>
      </c>
      <c r="J16" s="112">
        <f t="shared" si="2"/>
        <v>89.5</v>
      </c>
      <c r="K16" s="138">
        <v>89</v>
      </c>
      <c r="L16" s="138">
        <v>98</v>
      </c>
      <c r="M16" s="112">
        <f t="shared" si="3"/>
        <v>93.5</v>
      </c>
      <c r="N16" s="23">
        <v>90</v>
      </c>
      <c r="O16" s="116">
        <v>90</v>
      </c>
      <c r="P16" s="112">
        <f t="shared" si="4"/>
        <v>90</v>
      </c>
      <c r="Q16" s="117">
        <f t="shared" si="5"/>
        <v>88.875</v>
      </c>
      <c r="R16" s="118" t="str">
        <f t="shared" si="0"/>
        <v>Tốt</v>
      </c>
      <c r="S16" s="119"/>
      <c r="T16" s="120"/>
    </row>
    <row r="17" spans="1:20" s="56" customFormat="1" ht="22.5" customHeight="1" x14ac:dyDescent="0.2">
      <c r="A17" s="23">
        <v>6</v>
      </c>
      <c r="B17" s="135" t="s">
        <v>1121</v>
      </c>
      <c r="C17" s="136" t="s">
        <v>265</v>
      </c>
      <c r="D17" s="137" t="s">
        <v>45</v>
      </c>
      <c r="E17" s="138">
        <v>64</v>
      </c>
      <c r="F17" s="138">
        <v>78</v>
      </c>
      <c r="G17" s="23">
        <f t="shared" si="1"/>
        <v>71</v>
      </c>
      <c r="H17" s="138">
        <v>80</v>
      </c>
      <c r="I17" s="138">
        <v>85</v>
      </c>
      <c r="J17" s="112">
        <f t="shared" si="2"/>
        <v>82.5</v>
      </c>
      <c r="K17" s="138">
        <v>75</v>
      </c>
      <c r="L17" s="138">
        <v>75</v>
      </c>
      <c r="M17" s="112">
        <f t="shared" si="3"/>
        <v>75</v>
      </c>
      <c r="N17" s="23">
        <v>85</v>
      </c>
      <c r="O17" s="116">
        <v>85</v>
      </c>
      <c r="P17" s="112">
        <f t="shared" si="4"/>
        <v>85</v>
      </c>
      <c r="Q17" s="117">
        <f t="shared" si="5"/>
        <v>78.375</v>
      </c>
      <c r="R17" s="118" t="str">
        <f t="shared" si="0"/>
        <v>Khá</v>
      </c>
      <c r="S17" s="119"/>
      <c r="T17" s="120"/>
    </row>
    <row r="18" spans="1:20" s="56" customFormat="1" ht="22.5" customHeight="1" x14ac:dyDescent="0.2">
      <c r="A18" s="23">
        <v>7</v>
      </c>
      <c r="B18" s="135" t="s">
        <v>1122</v>
      </c>
      <c r="C18" s="136" t="s">
        <v>1123</v>
      </c>
      <c r="D18" s="137" t="s">
        <v>193</v>
      </c>
      <c r="E18" s="138">
        <v>64</v>
      </c>
      <c r="F18" s="138">
        <v>95</v>
      </c>
      <c r="G18" s="112">
        <f t="shared" si="1"/>
        <v>79.5</v>
      </c>
      <c r="H18" s="138">
        <v>90</v>
      </c>
      <c r="I18" s="138">
        <v>90</v>
      </c>
      <c r="J18" s="112">
        <f t="shared" si="2"/>
        <v>90</v>
      </c>
      <c r="K18" s="138">
        <v>85</v>
      </c>
      <c r="L18" s="138">
        <v>98</v>
      </c>
      <c r="M18" s="112">
        <f t="shared" si="3"/>
        <v>91.5</v>
      </c>
      <c r="N18" s="116">
        <v>93</v>
      </c>
      <c r="O18" s="116">
        <v>85</v>
      </c>
      <c r="P18" s="112">
        <f t="shared" si="4"/>
        <v>89</v>
      </c>
      <c r="Q18" s="117">
        <f t="shared" si="5"/>
        <v>87.5</v>
      </c>
      <c r="R18" s="118" t="str">
        <f t="shared" si="0"/>
        <v>Tốt</v>
      </c>
      <c r="S18" s="119"/>
      <c r="T18" s="120"/>
    </row>
    <row r="19" spans="1:20" s="56" customFormat="1" ht="22.5" customHeight="1" x14ac:dyDescent="0.2">
      <c r="A19" s="23">
        <v>8</v>
      </c>
      <c r="B19" s="135" t="s">
        <v>1124</v>
      </c>
      <c r="C19" s="136" t="s">
        <v>79</v>
      </c>
      <c r="D19" s="137" t="s">
        <v>48</v>
      </c>
      <c r="E19" s="138">
        <v>81</v>
      </c>
      <c r="F19" s="138">
        <v>100</v>
      </c>
      <c r="G19" s="112">
        <f t="shared" si="1"/>
        <v>90.5</v>
      </c>
      <c r="H19" s="138">
        <v>87</v>
      </c>
      <c r="I19" s="138">
        <v>90</v>
      </c>
      <c r="J19" s="112">
        <f t="shared" si="2"/>
        <v>88.5</v>
      </c>
      <c r="K19" s="138">
        <v>80</v>
      </c>
      <c r="L19" s="138">
        <v>85</v>
      </c>
      <c r="M19" s="112">
        <f t="shared" si="3"/>
        <v>82.5</v>
      </c>
      <c r="N19" s="116">
        <v>92</v>
      </c>
      <c r="O19" s="116">
        <v>88</v>
      </c>
      <c r="P19" s="112">
        <f t="shared" si="4"/>
        <v>90</v>
      </c>
      <c r="Q19" s="117">
        <f t="shared" si="5"/>
        <v>87.875</v>
      </c>
      <c r="R19" s="118" t="str">
        <f t="shared" si="0"/>
        <v>Tốt</v>
      </c>
      <c r="S19" s="119"/>
      <c r="T19" s="120"/>
    </row>
    <row r="20" spans="1:20" s="56" customFormat="1" ht="22.5" customHeight="1" x14ac:dyDescent="0.2">
      <c r="A20" s="23">
        <v>9</v>
      </c>
      <c r="B20" s="135" t="s">
        <v>1125</v>
      </c>
      <c r="C20" s="136" t="s">
        <v>1126</v>
      </c>
      <c r="D20" s="137" t="s">
        <v>196</v>
      </c>
      <c r="E20" s="138">
        <v>75</v>
      </c>
      <c r="F20" s="138">
        <v>75</v>
      </c>
      <c r="G20" s="112">
        <f t="shared" si="1"/>
        <v>75</v>
      </c>
      <c r="H20" s="138">
        <v>78</v>
      </c>
      <c r="I20" s="138">
        <v>64</v>
      </c>
      <c r="J20" s="112">
        <f t="shared" si="2"/>
        <v>71</v>
      </c>
      <c r="K20" s="138">
        <v>64</v>
      </c>
      <c r="L20" s="138">
        <v>64</v>
      </c>
      <c r="M20" s="112">
        <f t="shared" si="3"/>
        <v>64</v>
      </c>
      <c r="N20" s="116">
        <v>64</v>
      </c>
      <c r="O20" s="277" t="s">
        <v>1894</v>
      </c>
      <c r="P20" s="277"/>
      <c r="Q20" s="277"/>
      <c r="R20" s="277"/>
      <c r="S20" s="108" t="s">
        <v>1884</v>
      </c>
      <c r="T20" s="120"/>
    </row>
    <row r="21" spans="1:20" s="56" customFormat="1" ht="22.5" customHeight="1" x14ac:dyDescent="0.2">
      <c r="A21" s="23">
        <v>10</v>
      </c>
      <c r="B21" s="135" t="s">
        <v>1127</v>
      </c>
      <c r="C21" s="136" t="s">
        <v>526</v>
      </c>
      <c r="D21" s="137" t="s">
        <v>64</v>
      </c>
      <c r="E21" s="138">
        <v>76</v>
      </c>
      <c r="F21" s="138">
        <v>80</v>
      </c>
      <c r="G21" s="112">
        <f t="shared" si="1"/>
        <v>78</v>
      </c>
      <c r="H21" s="138">
        <v>78</v>
      </c>
      <c r="I21" s="138">
        <v>85</v>
      </c>
      <c r="J21" s="112">
        <f t="shared" si="2"/>
        <v>81.5</v>
      </c>
      <c r="K21" s="138">
        <v>85</v>
      </c>
      <c r="L21" s="138">
        <v>79</v>
      </c>
      <c r="M21" s="112">
        <f t="shared" si="3"/>
        <v>82</v>
      </c>
      <c r="N21" s="116">
        <v>80</v>
      </c>
      <c r="O21" s="116">
        <v>85</v>
      </c>
      <c r="P21" s="112">
        <f t="shared" si="4"/>
        <v>82.5</v>
      </c>
      <c r="Q21" s="117">
        <f t="shared" si="5"/>
        <v>81</v>
      </c>
      <c r="R21" s="118" t="str">
        <f t="shared" si="0"/>
        <v>Tốt</v>
      </c>
      <c r="S21" s="119"/>
      <c r="T21" s="120"/>
    </row>
    <row r="22" spans="1:20" s="56" customFormat="1" ht="22.5" customHeight="1" x14ac:dyDescent="0.2">
      <c r="A22" s="23">
        <v>11</v>
      </c>
      <c r="B22" s="135" t="s">
        <v>1128</v>
      </c>
      <c r="C22" s="136" t="s">
        <v>378</v>
      </c>
      <c r="D22" s="137" t="s">
        <v>207</v>
      </c>
      <c r="E22" s="138">
        <v>79</v>
      </c>
      <c r="F22" s="138">
        <v>84</v>
      </c>
      <c r="G22" s="112">
        <f t="shared" si="1"/>
        <v>81.5</v>
      </c>
      <c r="H22" s="138">
        <v>86</v>
      </c>
      <c r="I22" s="138">
        <v>85</v>
      </c>
      <c r="J22" s="112">
        <f t="shared" si="2"/>
        <v>85.5</v>
      </c>
      <c r="K22" s="138">
        <v>80</v>
      </c>
      <c r="L22" s="138">
        <v>85</v>
      </c>
      <c r="M22" s="112">
        <f t="shared" si="3"/>
        <v>82.5</v>
      </c>
      <c r="N22" s="116">
        <v>85</v>
      </c>
      <c r="O22" s="116">
        <v>85</v>
      </c>
      <c r="P22" s="112">
        <f t="shared" si="4"/>
        <v>85</v>
      </c>
      <c r="Q22" s="117">
        <f t="shared" si="5"/>
        <v>83.625</v>
      </c>
      <c r="R22" s="118" t="str">
        <f t="shared" si="0"/>
        <v>Tốt</v>
      </c>
      <c r="S22" s="119"/>
      <c r="T22" s="120"/>
    </row>
    <row r="23" spans="1:20" s="56" customFormat="1" ht="22.5" customHeight="1" x14ac:dyDescent="0.2">
      <c r="A23" s="23">
        <v>12</v>
      </c>
      <c r="B23" s="135" t="s">
        <v>1129</v>
      </c>
      <c r="C23" s="136" t="s">
        <v>1130</v>
      </c>
      <c r="D23" s="137" t="s">
        <v>390</v>
      </c>
      <c r="E23" s="138">
        <v>78</v>
      </c>
      <c r="F23" s="138">
        <v>75</v>
      </c>
      <c r="G23" s="112">
        <f t="shared" si="1"/>
        <v>76.5</v>
      </c>
      <c r="H23" s="138">
        <v>70</v>
      </c>
      <c r="I23" s="138">
        <v>64</v>
      </c>
      <c r="J23" s="112">
        <f t="shared" si="2"/>
        <v>67</v>
      </c>
      <c r="K23" s="138">
        <v>75</v>
      </c>
      <c r="L23" s="138">
        <v>64</v>
      </c>
      <c r="M23" s="112">
        <f t="shared" si="3"/>
        <v>69.5</v>
      </c>
      <c r="N23" s="116">
        <v>70</v>
      </c>
      <c r="O23" s="116">
        <v>75</v>
      </c>
      <c r="P23" s="112">
        <f t="shared" si="4"/>
        <v>72.5</v>
      </c>
      <c r="Q23" s="117">
        <f t="shared" si="5"/>
        <v>71.375</v>
      </c>
      <c r="R23" s="118" t="str">
        <f t="shared" si="0"/>
        <v>Khá</v>
      </c>
      <c r="S23" s="119"/>
      <c r="T23" s="120"/>
    </row>
    <row r="24" spans="1:20" s="56" customFormat="1" ht="22.5" customHeight="1" x14ac:dyDescent="0.2">
      <c r="A24" s="23">
        <v>13</v>
      </c>
      <c r="B24" s="135" t="s">
        <v>1131</v>
      </c>
      <c r="C24" s="136" t="s">
        <v>34</v>
      </c>
      <c r="D24" s="137" t="s">
        <v>68</v>
      </c>
      <c r="E24" s="138">
        <v>80</v>
      </c>
      <c r="F24" s="138">
        <v>85</v>
      </c>
      <c r="G24" s="112">
        <f t="shared" si="1"/>
        <v>82.5</v>
      </c>
      <c r="H24" s="138">
        <v>84</v>
      </c>
      <c r="I24" s="138">
        <v>88</v>
      </c>
      <c r="J24" s="112">
        <f t="shared" si="2"/>
        <v>86</v>
      </c>
      <c r="K24" s="138">
        <v>85</v>
      </c>
      <c r="L24" s="138">
        <v>90</v>
      </c>
      <c r="M24" s="112">
        <f t="shared" si="3"/>
        <v>87.5</v>
      </c>
      <c r="N24" s="116">
        <v>89</v>
      </c>
      <c r="O24" s="116">
        <v>85</v>
      </c>
      <c r="P24" s="112">
        <f t="shared" si="4"/>
        <v>87</v>
      </c>
      <c r="Q24" s="117">
        <f t="shared" si="5"/>
        <v>85.75</v>
      </c>
      <c r="R24" s="118" t="str">
        <f t="shared" si="0"/>
        <v>Tốt</v>
      </c>
      <c r="S24" s="119"/>
      <c r="T24" s="120"/>
    </row>
    <row r="25" spans="1:20" s="56" customFormat="1" ht="22.5" customHeight="1" x14ac:dyDescent="0.2">
      <c r="A25" s="23">
        <v>14</v>
      </c>
      <c r="B25" s="135" t="s">
        <v>1132</v>
      </c>
      <c r="C25" s="136" t="s">
        <v>1133</v>
      </c>
      <c r="D25" s="137" t="s">
        <v>695</v>
      </c>
      <c r="E25" s="138">
        <v>86</v>
      </c>
      <c r="F25" s="138">
        <v>90</v>
      </c>
      <c r="G25" s="112">
        <f t="shared" si="1"/>
        <v>88</v>
      </c>
      <c r="H25" s="138">
        <v>80</v>
      </c>
      <c r="I25" s="138">
        <v>90</v>
      </c>
      <c r="J25" s="112">
        <f t="shared" si="2"/>
        <v>85</v>
      </c>
      <c r="K25" s="138">
        <v>90</v>
      </c>
      <c r="L25" s="138">
        <v>95</v>
      </c>
      <c r="M25" s="112">
        <f t="shared" si="3"/>
        <v>92.5</v>
      </c>
      <c r="N25" s="116">
        <v>92</v>
      </c>
      <c r="O25" s="116">
        <v>85</v>
      </c>
      <c r="P25" s="112">
        <f t="shared" si="4"/>
        <v>88.5</v>
      </c>
      <c r="Q25" s="117">
        <f t="shared" si="5"/>
        <v>88.5</v>
      </c>
      <c r="R25" s="118" t="str">
        <f t="shared" si="0"/>
        <v>Tốt</v>
      </c>
      <c r="S25" s="119"/>
      <c r="T25" s="120"/>
    </row>
    <row r="26" spans="1:20" s="56" customFormat="1" ht="22.5" customHeight="1" x14ac:dyDescent="0.2">
      <c r="A26" s="23">
        <v>15</v>
      </c>
      <c r="B26" s="135" t="s">
        <v>1134</v>
      </c>
      <c r="C26" s="136" t="s">
        <v>59</v>
      </c>
      <c r="D26" s="137" t="s">
        <v>695</v>
      </c>
      <c r="E26" s="138">
        <v>79</v>
      </c>
      <c r="F26" s="138">
        <v>78</v>
      </c>
      <c r="G26" s="112">
        <f t="shared" si="1"/>
        <v>78.5</v>
      </c>
      <c r="H26" s="138">
        <v>85</v>
      </c>
      <c r="I26" s="138">
        <v>90</v>
      </c>
      <c r="J26" s="112">
        <f t="shared" si="2"/>
        <v>87.5</v>
      </c>
      <c r="K26" s="138">
        <v>82</v>
      </c>
      <c r="L26" s="138">
        <v>95</v>
      </c>
      <c r="M26" s="112">
        <f t="shared" si="3"/>
        <v>88.5</v>
      </c>
      <c r="N26" s="116">
        <v>94</v>
      </c>
      <c r="O26" s="116">
        <v>90</v>
      </c>
      <c r="P26" s="112">
        <f t="shared" si="4"/>
        <v>92</v>
      </c>
      <c r="Q26" s="117">
        <f t="shared" si="5"/>
        <v>86.625</v>
      </c>
      <c r="R26" s="118" t="str">
        <f t="shared" si="0"/>
        <v>Tốt</v>
      </c>
      <c r="S26" s="119"/>
      <c r="T26" s="120"/>
    </row>
    <row r="27" spans="1:20" s="56" customFormat="1" ht="22.5" customHeight="1" x14ac:dyDescent="0.2">
      <c r="A27" s="23">
        <v>16</v>
      </c>
      <c r="B27" s="135" t="s">
        <v>1135</v>
      </c>
      <c r="C27" s="136" t="s">
        <v>1136</v>
      </c>
      <c r="D27" s="137" t="s">
        <v>75</v>
      </c>
      <c r="E27" s="138">
        <v>79</v>
      </c>
      <c r="F27" s="138">
        <v>81</v>
      </c>
      <c r="G27" s="112">
        <f t="shared" si="1"/>
        <v>80</v>
      </c>
      <c r="H27" s="138">
        <v>83</v>
      </c>
      <c r="I27" s="138">
        <v>85</v>
      </c>
      <c r="J27" s="112">
        <f t="shared" si="2"/>
        <v>84</v>
      </c>
      <c r="K27" s="138">
        <v>80</v>
      </c>
      <c r="L27" s="138">
        <v>85</v>
      </c>
      <c r="M27" s="112">
        <f t="shared" si="3"/>
        <v>82.5</v>
      </c>
      <c r="N27" s="116">
        <v>85</v>
      </c>
      <c r="O27" s="116">
        <v>85</v>
      </c>
      <c r="P27" s="112">
        <f t="shared" si="4"/>
        <v>85</v>
      </c>
      <c r="Q27" s="117">
        <f t="shared" si="5"/>
        <v>82.875</v>
      </c>
      <c r="R27" s="118" t="str">
        <f t="shared" si="0"/>
        <v>Tốt</v>
      </c>
      <c r="S27" s="119"/>
      <c r="T27" s="120"/>
    </row>
    <row r="28" spans="1:20" s="56" customFormat="1" ht="22.5" customHeight="1" x14ac:dyDescent="0.2">
      <c r="A28" s="23">
        <v>17</v>
      </c>
      <c r="B28" s="135" t="s">
        <v>1137</v>
      </c>
      <c r="C28" s="136" t="s">
        <v>699</v>
      </c>
      <c r="D28" s="137" t="s">
        <v>75</v>
      </c>
      <c r="E28" s="138">
        <v>87</v>
      </c>
      <c r="F28" s="138">
        <v>86</v>
      </c>
      <c r="G28" s="112">
        <f t="shared" si="1"/>
        <v>86.5</v>
      </c>
      <c r="H28" s="138">
        <v>94</v>
      </c>
      <c r="I28" s="138">
        <v>90</v>
      </c>
      <c r="J28" s="112">
        <f t="shared" si="2"/>
        <v>92</v>
      </c>
      <c r="K28" s="138">
        <v>85</v>
      </c>
      <c r="L28" s="138">
        <v>90</v>
      </c>
      <c r="M28" s="112">
        <f t="shared" si="3"/>
        <v>87.5</v>
      </c>
      <c r="N28" s="116">
        <v>90</v>
      </c>
      <c r="O28" s="116">
        <v>85</v>
      </c>
      <c r="P28" s="112">
        <f t="shared" si="4"/>
        <v>87.5</v>
      </c>
      <c r="Q28" s="117">
        <f t="shared" si="5"/>
        <v>88.375</v>
      </c>
      <c r="R28" s="118" t="str">
        <f t="shared" si="0"/>
        <v>Tốt</v>
      </c>
      <c r="S28" s="119"/>
      <c r="T28" s="120"/>
    </row>
    <row r="29" spans="1:20" s="56" customFormat="1" ht="22.5" customHeight="1" x14ac:dyDescent="0.2">
      <c r="A29" s="23">
        <v>18</v>
      </c>
      <c r="B29" s="135" t="s">
        <v>1138</v>
      </c>
      <c r="C29" s="136" t="s">
        <v>811</v>
      </c>
      <c r="D29" s="137" t="s">
        <v>80</v>
      </c>
      <c r="E29" s="138">
        <v>80</v>
      </c>
      <c r="F29" s="138">
        <v>85</v>
      </c>
      <c r="G29" s="112">
        <f t="shared" si="1"/>
        <v>82.5</v>
      </c>
      <c r="H29" s="138">
        <v>80</v>
      </c>
      <c r="I29" s="138">
        <v>79</v>
      </c>
      <c r="J29" s="112">
        <f t="shared" si="2"/>
        <v>79.5</v>
      </c>
      <c r="K29" s="138">
        <v>85</v>
      </c>
      <c r="L29" s="138">
        <v>80</v>
      </c>
      <c r="M29" s="112">
        <f t="shared" si="3"/>
        <v>82.5</v>
      </c>
      <c r="N29" s="116">
        <v>85</v>
      </c>
      <c r="O29" s="116">
        <v>85</v>
      </c>
      <c r="P29" s="112">
        <f t="shared" si="4"/>
        <v>85</v>
      </c>
      <c r="Q29" s="117">
        <f t="shared" si="5"/>
        <v>82.375</v>
      </c>
      <c r="R29" s="118" t="str">
        <f t="shared" si="0"/>
        <v>Tốt</v>
      </c>
      <c r="S29" s="119"/>
      <c r="T29" s="120"/>
    </row>
    <row r="30" spans="1:20" s="56" customFormat="1" ht="22.5" customHeight="1" x14ac:dyDescent="0.2">
      <c r="A30" s="23">
        <v>19</v>
      </c>
      <c r="B30" s="135" t="s">
        <v>1139</v>
      </c>
      <c r="C30" s="136" t="s">
        <v>1140</v>
      </c>
      <c r="D30" s="137" t="s">
        <v>87</v>
      </c>
      <c r="E30" s="138">
        <v>80</v>
      </c>
      <c r="F30" s="138">
        <v>90</v>
      </c>
      <c r="G30" s="112">
        <f t="shared" si="1"/>
        <v>85</v>
      </c>
      <c r="H30" s="138">
        <v>85</v>
      </c>
      <c r="I30" s="138">
        <v>85</v>
      </c>
      <c r="J30" s="112">
        <f t="shared" si="2"/>
        <v>85</v>
      </c>
      <c r="K30" s="138">
        <v>90</v>
      </c>
      <c r="L30" s="138">
        <v>95</v>
      </c>
      <c r="M30" s="112">
        <f t="shared" si="3"/>
        <v>92.5</v>
      </c>
      <c r="N30" s="116">
        <v>92</v>
      </c>
      <c r="O30" s="116">
        <v>85</v>
      </c>
      <c r="P30" s="112">
        <f t="shared" si="4"/>
        <v>88.5</v>
      </c>
      <c r="Q30" s="117">
        <f t="shared" si="5"/>
        <v>87.75</v>
      </c>
      <c r="R30" s="118" t="str">
        <f t="shared" si="0"/>
        <v>Tốt</v>
      </c>
      <c r="S30" s="119"/>
      <c r="T30" s="120"/>
    </row>
    <row r="31" spans="1:20" s="56" customFormat="1" ht="22.5" customHeight="1" x14ac:dyDescent="0.2">
      <c r="A31" s="23">
        <v>20</v>
      </c>
      <c r="B31" s="135" t="s">
        <v>1141</v>
      </c>
      <c r="C31" s="136" t="s">
        <v>1142</v>
      </c>
      <c r="D31" s="137" t="s">
        <v>715</v>
      </c>
      <c r="E31" s="138">
        <v>78</v>
      </c>
      <c r="F31" s="138">
        <v>84</v>
      </c>
      <c r="G31" s="112">
        <f t="shared" si="1"/>
        <v>81</v>
      </c>
      <c r="H31" s="138">
        <v>80</v>
      </c>
      <c r="I31" s="138">
        <v>79</v>
      </c>
      <c r="J31" s="112">
        <f t="shared" si="2"/>
        <v>79.5</v>
      </c>
      <c r="K31" s="138">
        <v>85</v>
      </c>
      <c r="L31" s="121">
        <v>80</v>
      </c>
      <c r="M31" s="121">
        <v>83</v>
      </c>
      <c r="N31" s="276" t="s">
        <v>1883</v>
      </c>
      <c r="O31" s="276"/>
      <c r="P31" s="276"/>
      <c r="Q31" s="276"/>
      <c r="R31" s="276"/>
      <c r="S31" s="122" t="s">
        <v>1884</v>
      </c>
      <c r="T31" s="120"/>
    </row>
    <row r="32" spans="1:20" s="56" customFormat="1" ht="22.5" customHeight="1" x14ac:dyDescent="0.2">
      <c r="A32" s="23">
        <v>21</v>
      </c>
      <c r="B32" s="135" t="s">
        <v>1143</v>
      </c>
      <c r="C32" s="136" t="s">
        <v>79</v>
      </c>
      <c r="D32" s="137" t="s">
        <v>1144</v>
      </c>
      <c r="E32" s="138">
        <v>78</v>
      </c>
      <c r="F32" s="138">
        <v>80</v>
      </c>
      <c r="G32" s="112">
        <f t="shared" si="1"/>
        <v>79</v>
      </c>
      <c r="H32" s="138">
        <v>77</v>
      </c>
      <c r="I32" s="138">
        <v>78</v>
      </c>
      <c r="J32" s="112">
        <f t="shared" si="2"/>
        <v>77.5</v>
      </c>
      <c r="K32" s="138">
        <v>85</v>
      </c>
      <c r="L32" s="138">
        <v>80</v>
      </c>
      <c r="M32" s="112">
        <f t="shared" si="3"/>
        <v>82.5</v>
      </c>
      <c r="N32" s="116">
        <v>83</v>
      </c>
      <c r="O32" s="116">
        <v>85</v>
      </c>
      <c r="P32" s="112">
        <f t="shared" si="4"/>
        <v>84</v>
      </c>
      <c r="Q32" s="117">
        <f t="shared" si="5"/>
        <v>80.75</v>
      </c>
      <c r="R32" s="118" t="str">
        <f t="shared" si="0"/>
        <v>Tốt</v>
      </c>
      <c r="S32" s="119"/>
      <c r="T32" s="120"/>
    </row>
    <row r="33" spans="1:20" s="56" customFormat="1" ht="22.5" customHeight="1" x14ac:dyDescent="0.2">
      <c r="A33" s="23">
        <v>22</v>
      </c>
      <c r="B33" s="135" t="s">
        <v>1145</v>
      </c>
      <c r="C33" s="136" t="s">
        <v>1146</v>
      </c>
      <c r="D33" s="137" t="s">
        <v>237</v>
      </c>
      <c r="E33" s="138">
        <v>81</v>
      </c>
      <c r="F33" s="138">
        <v>86</v>
      </c>
      <c r="G33" s="112">
        <f t="shared" si="1"/>
        <v>83.5</v>
      </c>
      <c r="H33" s="138">
        <v>82</v>
      </c>
      <c r="I33" s="138">
        <v>85</v>
      </c>
      <c r="J33" s="112">
        <f t="shared" si="2"/>
        <v>83.5</v>
      </c>
      <c r="K33" s="138">
        <v>80</v>
      </c>
      <c r="L33" s="138">
        <v>82</v>
      </c>
      <c r="M33" s="112">
        <f t="shared" si="3"/>
        <v>81</v>
      </c>
      <c r="N33" s="116">
        <v>92</v>
      </c>
      <c r="O33" s="116">
        <v>85</v>
      </c>
      <c r="P33" s="112">
        <f t="shared" si="4"/>
        <v>88.5</v>
      </c>
      <c r="Q33" s="117">
        <f t="shared" si="5"/>
        <v>84.125</v>
      </c>
      <c r="R33" s="118" t="str">
        <f t="shared" si="0"/>
        <v>Tốt</v>
      </c>
      <c r="S33" s="119"/>
      <c r="T33" s="120"/>
    </row>
    <row r="34" spans="1:20" s="56" customFormat="1" ht="22.5" customHeight="1" x14ac:dyDescent="0.2">
      <c r="A34" s="23">
        <v>23</v>
      </c>
      <c r="B34" s="135" t="s">
        <v>1147</v>
      </c>
      <c r="C34" s="136" t="s">
        <v>1148</v>
      </c>
      <c r="D34" s="137" t="s">
        <v>237</v>
      </c>
      <c r="E34" s="138">
        <v>80</v>
      </c>
      <c r="F34" s="138">
        <v>85</v>
      </c>
      <c r="G34" s="112">
        <f t="shared" si="1"/>
        <v>82.5</v>
      </c>
      <c r="H34" s="138">
        <v>84</v>
      </c>
      <c r="I34" s="138">
        <v>85</v>
      </c>
      <c r="J34" s="112">
        <f t="shared" si="2"/>
        <v>84.5</v>
      </c>
      <c r="K34" s="138">
        <v>80</v>
      </c>
      <c r="L34" s="138">
        <v>81</v>
      </c>
      <c r="M34" s="112">
        <f t="shared" si="3"/>
        <v>80.5</v>
      </c>
      <c r="N34" s="116">
        <v>86</v>
      </c>
      <c r="O34" s="116">
        <v>85</v>
      </c>
      <c r="P34" s="112">
        <f t="shared" si="4"/>
        <v>85.5</v>
      </c>
      <c r="Q34" s="117">
        <f t="shared" si="5"/>
        <v>83.25</v>
      </c>
      <c r="R34" s="118" t="str">
        <f t="shared" si="0"/>
        <v>Tốt</v>
      </c>
      <c r="S34" s="119"/>
      <c r="T34" s="120"/>
    </row>
    <row r="35" spans="1:20" s="56" customFormat="1" ht="22.5" customHeight="1" x14ac:dyDescent="0.2">
      <c r="A35" s="23">
        <v>24</v>
      </c>
      <c r="B35" s="135" t="s">
        <v>1149</v>
      </c>
      <c r="C35" s="136" t="s">
        <v>1150</v>
      </c>
      <c r="D35" s="137" t="s">
        <v>108</v>
      </c>
      <c r="E35" s="138">
        <v>81</v>
      </c>
      <c r="F35" s="138">
        <v>90</v>
      </c>
      <c r="G35" s="112">
        <f t="shared" si="1"/>
        <v>85.5</v>
      </c>
      <c r="H35" s="138">
        <v>94</v>
      </c>
      <c r="I35" s="138">
        <v>85</v>
      </c>
      <c r="J35" s="112">
        <f t="shared" si="2"/>
        <v>89.5</v>
      </c>
      <c r="K35" s="138">
        <v>90</v>
      </c>
      <c r="L35" s="138">
        <v>90</v>
      </c>
      <c r="M35" s="112">
        <f t="shared" si="3"/>
        <v>90</v>
      </c>
      <c r="N35" s="116">
        <v>93</v>
      </c>
      <c r="O35" s="116">
        <v>90</v>
      </c>
      <c r="P35" s="112">
        <f t="shared" si="4"/>
        <v>91.5</v>
      </c>
      <c r="Q35" s="117">
        <f t="shared" si="5"/>
        <v>89.125</v>
      </c>
      <c r="R35" s="118" t="str">
        <f t="shared" si="0"/>
        <v>Tốt</v>
      </c>
      <c r="S35" s="119"/>
      <c r="T35" s="120"/>
    </row>
    <row r="36" spans="1:20" s="56" customFormat="1" ht="22.5" customHeight="1" x14ac:dyDescent="0.2">
      <c r="A36" s="23">
        <v>25</v>
      </c>
      <c r="B36" s="135" t="s">
        <v>1151</v>
      </c>
      <c r="C36" s="136" t="s">
        <v>1152</v>
      </c>
      <c r="D36" s="137" t="s">
        <v>113</v>
      </c>
      <c r="E36" s="138">
        <v>76</v>
      </c>
      <c r="F36" s="138">
        <v>86</v>
      </c>
      <c r="G36" s="112">
        <f t="shared" si="1"/>
        <v>81</v>
      </c>
      <c r="H36" s="138">
        <v>88</v>
      </c>
      <c r="I36" s="138">
        <v>90</v>
      </c>
      <c r="J36" s="112">
        <f t="shared" si="2"/>
        <v>89</v>
      </c>
      <c r="K36" s="138">
        <v>90</v>
      </c>
      <c r="L36" s="138">
        <v>95</v>
      </c>
      <c r="M36" s="112">
        <f t="shared" si="3"/>
        <v>92.5</v>
      </c>
      <c r="N36" s="116">
        <v>92</v>
      </c>
      <c r="O36" s="116">
        <v>90</v>
      </c>
      <c r="P36" s="112">
        <f t="shared" si="4"/>
        <v>91</v>
      </c>
      <c r="Q36" s="117">
        <f t="shared" si="5"/>
        <v>88.375</v>
      </c>
      <c r="R36" s="118" t="str">
        <f t="shared" si="0"/>
        <v>Tốt</v>
      </c>
      <c r="S36" s="119"/>
      <c r="T36" s="120"/>
    </row>
    <row r="37" spans="1:20" s="56" customFormat="1" ht="22.5" customHeight="1" x14ac:dyDescent="0.2">
      <c r="A37" s="23">
        <v>26</v>
      </c>
      <c r="B37" s="135" t="s">
        <v>1153</v>
      </c>
      <c r="C37" s="136" t="s">
        <v>79</v>
      </c>
      <c r="D37" s="137" t="s">
        <v>815</v>
      </c>
      <c r="E37" s="138">
        <v>76</v>
      </c>
      <c r="F37" s="138">
        <v>76</v>
      </c>
      <c r="G37" s="112">
        <f t="shared" si="1"/>
        <v>76</v>
      </c>
      <c r="H37" s="138">
        <v>78</v>
      </c>
      <c r="I37" s="138">
        <v>79</v>
      </c>
      <c r="J37" s="112">
        <f t="shared" si="2"/>
        <v>78.5</v>
      </c>
      <c r="K37" s="138">
        <v>81</v>
      </c>
      <c r="L37" s="138">
        <v>80</v>
      </c>
      <c r="M37" s="112">
        <f t="shared" si="3"/>
        <v>80.5</v>
      </c>
      <c r="N37" s="116">
        <v>85</v>
      </c>
      <c r="O37" s="116">
        <v>80</v>
      </c>
      <c r="P37" s="112">
        <f t="shared" si="4"/>
        <v>82.5</v>
      </c>
      <c r="Q37" s="117">
        <f t="shared" si="5"/>
        <v>79.375</v>
      </c>
      <c r="R37" s="118" t="str">
        <f t="shared" si="0"/>
        <v>Khá</v>
      </c>
      <c r="S37" s="119"/>
      <c r="T37" s="120"/>
    </row>
    <row r="38" spans="1:20" s="56" customFormat="1" ht="22.5" customHeight="1" x14ac:dyDescent="0.2">
      <c r="A38" s="23">
        <v>27</v>
      </c>
      <c r="B38" s="135" t="s">
        <v>1154</v>
      </c>
      <c r="C38" s="136" t="s">
        <v>354</v>
      </c>
      <c r="D38" s="137" t="s">
        <v>815</v>
      </c>
      <c r="E38" s="138">
        <v>80</v>
      </c>
      <c r="F38" s="138">
        <v>88</v>
      </c>
      <c r="G38" s="112">
        <f t="shared" si="1"/>
        <v>84</v>
      </c>
      <c r="H38" s="138">
        <v>84</v>
      </c>
      <c r="I38" s="138">
        <v>85</v>
      </c>
      <c r="J38" s="112">
        <f t="shared" si="2"/>
        <v>84.5</v>
      </c>
      <c r="K38" s="138">
        <v>80</v>
      </c>
      <c r="L38" s="138">
        <v>80</v>
      </c>
      <c r="M38" s="112">
        <f t="shared" si="3"/>
        <v>80</v>
      </c>
      <c r="N38" s="116">
        <v>88</v>
      </c>
      <c r="O38" s="116">
        <v>90</v>
      </c>
      <c r="P38" s="112">
        <f t="shared" si="4"/>
        <v>89</v>
      </c>
      <c r="Q38" s="117">
        <f t="shared" si="5"/>
        <v>84.375</v>
      </c>
      <c r="R38" s="118" t="str">
        <f t="shared" si="0"/>
        <v>Tốt</v>
      </c>
      <c r="S38" s="119"/>
      <c r="T38" s="120"/>
    </row>
    <row r="39" spans="1:20" s="56" customFormat="1" ht="22.5" customHeight="1" x14ac:dyDescent="0.2">
      <c r="A39" s="23">
        <v>28</v>
      </c>
      <c r="B39" s="135" t="s">
        <v>1155</v>
      </c>
      <c r="C39" s="136" t="s">
        <v>1156</v>
      </c>
      <c r="D39" s="137" t="s">
        <v>433</v>
      </c>
      <c r="E39" s="138">
        <v>76</v>
      </c>
      <c r="F39" s="138">
        <v>77</v>
      </c>
      <c r="G39" s="112">
        <f t="shared" si="1"/>
        <v>76.5</v>
      </c>
      <c r="H39" s="138">
        <v>72</v>
      </c>
      <c r="I39" s="138">
        <v>79</v>
      </c>
      <c r="J39" s="112">
        <f t="shared" si="2"/>
        <v>75.5</v>
      </c>
      <c r="K39" s="138">
        <v>79</v>
      </c>
      <c r="L39" s="138">
        <v>81</v>
      </c>
      <c r="M39" s="112">
        <f t="shared" si="3"/>
        <v>80</v>
      </c>
      <c r="N39" s="116">
        <v>85</v>
      </c>
      <c r="O39" s="116">
        <v>85</v>
      </c>
      <c r="P39" s="112">
        <f t="shared" si="4"/>
        <v>85</v>
      </c>
      <c r="Q39" s="117">
        <f t="shared" si="5"/>
        <v>79.25</v>
      </c>
      <c r="R39" s="118" t="str">
        <f t="shared" si="0"/>
        <v>Khá</v>
      </c>
      <c r="S39" s="119"/>
      <c r="T39" s="120"/>
    </row>
    <row r="40" spans="1:20" s="56" customFormat="1" ht="22.5" customHeight="1" x14ac:dyDescent="0.2">
      <c r="A40" s="23">
        <v>29</v>
      </c>
      <c r="B40" s="135" t="s">
        <v>1157</v>
      </c>
      <c r="C40" s="136" t="s">
        <v>1158</v>
      </c>
      <c r="D40" s="137" t="s">
        <v>126</v>
      </c>
      <c r="E40" s="138">
        <v>85</v>
      </c>
      <c r="F40" s="138">
        <v>89</v>
      </c>
      <c r="G40" s="112">
        <f t="shared" si="1"/>
        <v>87</v>
      </c>
      <c r="H40" s="138">
        <v>85</v>
      </c>
      <c r="I40" s="138">
        <v>85</v>
      </c>
      <c r="J40" s="112">
        <f t="shared" si="2"/>
        <v>85</v>
      </c>
      <c r="K40" s="138">
        <v>80</v>
      </c>
      <c r="L40" s="138">
        <v>85</v>
      </c>
      <c r="M40" s="112">
        <f t="shared" si="3"/>
        <v>82.5</v>
      </c>
      <c r="N40" s="116">
        <v>85</v>
      </c>
      <c r="O40" s="116">
        <v>85</v>
      </c>
      <c r="P40" s="112">
        <f t="shared" si="4"/>
        <v>85</v>
      </c>
      <c r="Q40" s="117">
        <f t="shared" si="5"/>
        <v>84.875</v>
      </c>
      <c r="R40" s="118" t="str">
        <f t="shared" si="0"/>
        <v>Tốt</v>
      </c>
      <c r="S40" s="119"/>
      <c r="T40" s="120"/>
    </row>
    <row r="41" spans="1:20" s="56" customFormat="1" ht="22.5" customHeight="1" x14ac:dyDescent="0.2">
      <c r="A41" s="23">
        <v>30</v>
      </c>
      <c r="B41" s="135" t="s">
        <v>1159</v>
      </c>
      <c r="C41" s="136" t="s">
        <v>59</v>
      </c>
      <c r="D41" s="137" t="s">
        <v>126</v>
      </c>
      <c r="E41" s="138">
        <v>80</v>
      </c>
      <c r="F41" s="138">
        <v>78</v>
      </c>
      <c r="G41" s="112">
        <f t="shared" si="1"/>
        <v>79</v>
      </c>
      <c r="H41" s="138">
        <v>80</v>
      </c>
      <c r="I41" s="138">
        <v>78</v>
      </c>
      <c r="J41" s="112">
        <f t="shared" si="2"/>
        <v>79</v>
      </c>
      <c r="K41" s="138">
        <v>78</v>
      </c>
      <c r="L41" s="138">
        <v>78</v>
      </c>
      <c r="M41" s="112">
        <f t="shared" si="3"/>
        <v>78</v>
      </c>
      <c r="N41" s="116">
        <v>80</v>
      </c>
      <c r="O41" s="116">
        <v>90</v>
      </c>
      <c r="P41" s="112">
        <f t="shared" si="4"/>
        <v>85</v>
      </c>
      <c r="Q41" s="117">
        <f t="shared" si="5"/>
        <v>80.25</v>
      </c>
      <c r="R41" s="118" t="str">
        <f t="shared" si="0"/>
        <v>Tốt</v>
      </c>
      <c r="S41" s="119"/>
      <c r="T41" s="120"/>
    </row>
    <row r="42" spans="1:20" s="56" customFormat="1" ht="22.5" customHeight="1" x14ac:dyDescent="0.2">
      <c r="A42" s="23">
        <v>31</v>
      </c>
      <c r="B42" s="135" t="s">
        <v>1160</v>
      </c>
      <c r="C42" s="136" t="s">
        <v>198</v>
      </c>
      <c r="D42" s="137" t="s">
        <v>126</v>
      </c>
      <c r="E42" s="138">
        <v>78</v>
      </c>
      <c r="F42" s="138">
        <v>78</v>
      </c>
      <c r="G42" s="112">
        <f t="shared" si="1"/>
        <v>78</v>
      </c>
      <c r="H42" s="138">
        <v>80</v>
      </c>
      <c r="I42" s="138">
        <v>85</v>
      </c>
      <c r="J42" s="112">
        <f t="shared" si="2"/>
        <v>82.5</v>
      </c>
      <c r="K42" s="138">
        <v>81</v>
      </c>
      <c r="L42" s="138">
        <v>81</v>
      </c>
      <c r="M42" s="112">
        <f t="shared" si="3"/>
        <v>81</v>
      </c>
      <c r="N42" s="116">
        <v>85</v>
      </c>
      <c r="O42" s="116">
        <v>86</v>
      </c>
      <c r="P42" s="112">
        <f t="shared" si="4"/>
        <v>85.5</v>
      </c>
      <c r="Q42" s="117">
        <f t="shared" si="5"/>
        <v>81.75</v>
      </c>
      <c r="R42" s="118" t="str">
        <f t="shared" si="0"/>
        <v>Tốt</v>
      </c>
      <c r="S42" s="119"/>
      <c r="T42" s="120"/>
    </row>
    <row r="43" spans="1:20" s="56" customFormat="1" ht="22.5" customHeight="1" x14ac:dyDescent="0.2">
      <c r="A43" s="23">
        <v>32</v>
      </c>
      <c r="B43" s="135" t="s">
        <v>1161</v>
      </c>
      <c r="C43" s="136" t="s">
        <v>222</v>
      </c>
      <c r="D43" s="137" t="s">
        <v>126</v>
      </c>
      <c r="E43" s="138">
        <v>82</v>
      </c>
      <c r="F43" s="138">
        <v>83</v>
      </c>
      <c r="G43" s="112">
        <f t="shared" si="1"/>
        <v>82.5</v>
      </c>
      <c r="H43" s="138">
        <v>76</v>
      </c>
      <c r="I43" s="138">
        <v>85</v>
      </c>
      <c r="J43" s="112">
        <f t="shared" si="2"/>
        <v>80.5</v>
      </c>
      <c r="K43" s="138">
        <v>82</v>
      </c>
      <c r="L43" s="138">
        <v>82</v>
      </c>
      <c r="M43" s="112">
        <f t="shared" si="3"/>
        <v>82</v>
      </c>
      <c r="N43" s="116">
        <v>64</v>
      </c>
      <c r="O43" s="277" t="s">
        <v>1162</v>
      </c>
      <c r="P43" s="277"/>
      <c r="Q43" s="277"/>
      <c r="R43" s="277"/>
      <c r="S43" s="108" t="s">
        <v>1884</v>
      </c>
      <c r="T43" s="120"/>
    </row>
    <row r="44" spans="1:20" s="56" customFormat="1" ht="22.5" customHeight="1" x14ac:dyDescent="0.2">
      <c r="A44" s="23">
        <v>33</v>
      </c>
      <c r="B44" s="139" t="s">
        <v>1163</v>
      </c>
      <c r="C44" s="140" t="s">
        <v>1164</v>
      </c>
      <c r="D44" s="141" t="s">
        <v>321</v>
      </c>
      <c r="E44" s="142">
        <v>78</v>
      </c>
      <c r="F44" s="142">
        <v>74</v>
      </c>
      <c r="G44" s="112">
        <f t="shared" si="1"/>
        <v>76</v>
      </c>
      <c r="H44" s="142">
        <v>70</v>
      </c>
      <c r="I44" s="142">
        <v>78</v>
      </c>
      <c r="J44" s="112">
        <f t="shared" si="2"/>
        <v>74</v>
      </c>
      <c r="K44" s="142">
        <v>76</v>
      </c>
      <c r="L44" s="142">
        <v>85</v>
      </c>
      <c r="M44" s="112">
        <f t="shared" si="3"/>
        <v>80.5</v>
      </c>
      <c r="N44" s="116">
        <v>80</v>
      </c>
      <c r="O44" s="116">
        <v>88</v>
      </c>
      <c r="P44" s="112">
        <f t="shared" si="4"/>
        <v>84</v>
      </c>
      <c r="Q44" s="117">
        <f t="shared" si="5"/>
        <v>78.625</v>
      </c>
      <c r="R44" s="118" t="str">
        <f t="shared" si="0"/>
        <v>Khá</v>
      </c>
      <c r="S44" s="119"/>
      <c r="T44" s="120"/>
    </row>
    <row r="45" spans="1:20" s="56" customFormat="1" ht="22.5" customHeight="1" x14ac:dyDescent="0.2">
      <c r="A45" s="146"/>
      <c r="B45" s="146"/>
      <c r="C45" s="147"/>
      <c r="D45" s="147"/>
      <c r="E45" s="146"/>
      <c r="F45" s="146"/>
      <c r="G45" s="148"/>
      <c r="H45" s="146"/>
      <c r="I45" s="146"/>
      <c r="J45" s="148"/>
      <c r="K45" s="146"/>
      <c r="L45" s="146"/>
      <c r="M45" s="148"/>
      <c r="N45" s="150"/>
      <c r="O45" s="150"/>
      <c r="P45" s="148"/>
      <c r="Q45" s="151"/>
      <c r="R45" s="152"/>
      <c r="S45" s="125"/>
      <c r="T45" s="120"/>
    </row>
    <row r="46" spans="1:20" s="56" customFormat="1" ht="22.5" customHeight="1" x14ac:dyDescent="0.2">
      <c r="A46" s="121"/>
      <c r="B46" s="275"/>
      <c r="C46" s="275"/>
      <c r="D46" s="123"/>
      <c r="E46" s="124"/>
      <c r="F46" s="124"/>
      <c r="G46" s="124"/>
      <c r="H46" s="124"/>
      <c r="N46" s="125"/>
      <c r="O46" s="125"/>
      <c r="P46" s="125"/>
      <c r="Q46" s="125"/>
      <c r="R46" s="143"/>
    </row>
    <row r="47" spans="1:20" s="56" customFormat="1" ht="22.5" customHeight="1" x14ac:dyDescent="0.2">
      <c r="A47" s="274" t="s">
        <v>1165</v>
      </c>
      <c r="B47" s="27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</row>
    <row r="48" spans="1:20" s="56" customFormat="1" ht="22.5" customHeight="1" x14ac:dyDescent="0.2">
      <c r="A48" s="265" t="s">
        <v>4</v>
      </c>
      <c r="B48" s="265" t="s">
        <v>1014</v>
      </c>
      <c r="C48" s="265" t="s">
        <v>1015</v>
      </c>
      <c r="D48" s="265"/>
      <c r="E48" s="265" t="s">
        <v>8</v>
      </c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9" t="s">
        <v>1109</v>
      </c>
      <c r="R48" s="269" t="s">
        <v>14</v>
      </c>
      <c r="S48" s="265" t="s">
        <v>852</v>
      </c>
    </row>
    <row r="49" spans="1:19" s="56" customFormat="1" ht="22.5" customHeight="1" x14ac:dyDescent="0.2">
      <c r="A49" s="265"/>
      <c r="B49" s="265"/>
      <c r="C49" s="265"/>
      <c r="D49" s="265"/>
      <c r="E49" s="265" t="s">
        <v>9</v>
      </c>
      <c r="F49" s="265"/>
      <c r="G49" s="265" t="s">
        <v>17</v>
      </c>
      <c r="H49" s="265" t="s">
        <v>10</v>
      </c>
      <c r="I49" s="265"/>
      <c r="J49" s="265" t="s">
        <v>17</v>
      </c>
      <c r="K49" s="265" t="s">
        <v>11</v>
      </c>
      <c r="L49" s="265"/>
      <c r="M49" s="265" t="s">
        <v>17</v>
      </c>
      <c r="N49" s="265" t="s">
        <v>12</v>
      </c>
      <c r="O49" s="265"/>
      <c r="P49" s="265" t="s">
        <v>17</v>
      </c>
      <c r="Q49" s="269"/>
      <c r="R49" s="269"/>
      <c r="S49" s="265"/>
    </row>
    <row r="50" spans="1:19" s="56" customFormat="1" ht="22.5" customHeight="1" x14ac:dyDescent="0.2">
      <c r="A50" s="265"/>
      <c r="B50" s="265"/>
      <c r="C50" s="265"/>
      <c r="D50" s="265"/>
      <c r="E50" s="115" t="s">
        <v>15</v>
      </c>
      <c r="F50" s="115" t="s">
        <v>16</v>
      </c>
      <c r="G50" s="265"/>
      <c r="H50" s="115" t="s">
        <v>18</v>
      </c>
      <c r="I50" s="115" t="s">
        <v>19</v>
      </c>
      <c r="J50" s="265"/>
      <c r="K50" s="115" t="s">
        <v>20</v>
      </c>
      <c r="L50" s="115" t="s">
        <v>21</v>
      </c>
      <c r="M50" s="265"/>
      <c r="N50" s="115" t="s">
        <v>1110</v>
      </c>
      <c r="O50" s="115" t="s">
        <v>1111</v>
      </c>
      <c r="P50" s="265"/>
      <c r="Q50" s="269"/>
      <c r="R50" s="269"/>
      <c r="S50" s="265"/>
    </row>
    <row r="51" spans="1:19" s="56" customFormat="1" ht="22.5" customHeight="1" x14ac:dyDescent="0.2">
      <c r="A51" s="23">
        <v>1</v>
      </c>
      <c r="B51" s="23" t="s">
        <v>1166</v>
      </c>
      <c r="C51" s="144" t="s">
        <v>1167</v>
      </c>
      <c r="D51" s="145" t="s">
        <v>26</v>
      </c>
      <c r="E51" s="126">
        <v>85</v>
      </c>
      <c r="F51" s="126">
        <v>86</v>
      </c>
      <c r="G51" s="126">
        <f>(E51+F51)/2</f>
        <v>85.5</v>
      </c>
      <c r="H51" s="23">
        <v>82</v>
      </c>
      <c r="I51" s="23">
        <v>90</v>
      </c>
      <c r="J51" s="112">
        <f>(H51+I51)/2</f>
        <v>86</v>
      </c>
      <c r="K51" s="23">
        <v>90</v>
      </c>
      <c r="L51" s="23">
        <v>90</v>
      </c>
      <c r="M51" s="112">
        <f>(L51+K51)/2</f>
        <v>90</v>
      </c>
      <c r="N51" s="23">
        <v>91</v>
      </c>
      <c r="O51" s="23">
        <v>88</v>
      </c>
      <c r="P51" s="112">
        <f>(O51+N51)/2</f>
        <v>89.5</v>
      </c>
      <c r="Q51" s="127">
        <f>(O51+N51+L51+K51+I51+H51+F51+E51)/8</f>
        <v>87.75</v>
      </c>
      <c r="R51" s="127" t="str">
        <f>IF(Q51&gt;=90,"Xuất sắc", IF(AND(Q51&lt;90,Q51&gt;=80),"Tốt",IF(AND(Q51&lt;80,Q51&gt;=65),"Khá",IF(AND(Q51&lt;65,Q51&gt;=50),"Trung bình",IF(AND(Q51&lt;50, Q51&gt;=35),"Yếu","Kém")))))</f>
        <v>Tốt</v>
      </c>
      <c r="S51" s="52"/>
    </row>
    <row r="52" spans="1:19" s="56" customFormat="1" ht="22.5" customHeight="1" x14ac:dyDescent="0.2">
      <c r="A52" s="23">
        <v>2</v>
      </c>
      <c r="B52" s="23" t="s">
        <v>1168</v>
      </c>
      <c r="C52" s="144" t="s">
        <v>1169</v>
      </c>
      <c r="D52" s="145" t="s">
        <v>26</v>
      </c>
      <c r="E52" s="126">
        <v>76</v>
      </c>
      <c r="F52" s="126">
        <v>84</v>
      </c>
      <c r="G52" s="126">
        <f>(E52+F52)/2</f>
        <v>80</v>
      </c>
      <c r="H52" s="23">
        <v>82</v>
      </c>
      <c r="I52" s="23">
        <v>85</v>
      </c>
      <c r="J52" s="112">
        <f t="shared" ref="J52:J115" si="6">(H52+I52)/2</f>
        <v>83.5</v>
      </c>
      <c r="K52" s="23">
        <v>93</v>
      </c>
      <c r="L52" s="23">
        <v>93</v>
      </c>
      <c r="M52" s="112">
        <f t="shared" ref="M52:M115" si="7">(L52+K52)/2</f>
        <v>93</v>
      </c>
      <c r="N52" s="23">
        <v>93</v>
      </c>
      <c r="O52" s="23">
        <v>90</v>
      </c>
      <c r="P52" s="112">
        <f t="shared" ref="P52:P115" si="8">(O52+N52)/2</f>
        <v>91.5</v>
      </c>
      <c r="Q52" s="127">
        <f t="shared" ref="Q52:Q115" si="9">(O52+N52+L52+K52+I52+H52+F52+E52)/8</f>
        <v>87</v>
      </c>
      <c r="R52" s="127" t="str">
        <f t="shared" ref="R52:R115" si="10">IF(Q52&gt;=90,"Xuất sắc", IF(AND(Q52&lt;90,Q52&gt;=80),"Tốt",IF(AND(Q52&lt;80,Q52&gt;=65),"Khá",IF(AND(Q52&lt;65,Q52&gt;=50),"Trung bình",IF(AND(Q52&lt;50, Q52&gt;=35),"Yếu","Kém")))))</f>
        <v>Tốt</v>
      </c>
      <c r="S52" s="52"/>
    </row>
    <row r="53" spans="1:19" s="56" customFormat="1" ht="22.5" customHeight="1" x14ac:dyDescent="0.2">
      <c r="A53" s="23">
        <v>3</v>
      </c>
      <c r="B53" s="23" t="s">
        <v>1170</v>
      </c>
      <c r="C53" s="144" t="s">
        <v>362</v>
      </c>
      <c r="D53" s="145" t="s">
        <v>26</v>
      </c>
      <c r="E53" s="126">
        <v>64</v>
      </c>
      <c r="F53" s="126">
        <v>90</v>
      </c>
      <c r="G53" s="126">
        <f>(E53+F53)/2</f>
        <v>77</v>
      </c>
      <c r="H53" s="23">
        <v>80</v>
      </c>
      <c r="I53" s="23">
        <v>90</v>
      </c>
      <c r="J53" s="112">
        <f t="shared" si="6"/>
        <v>85</v>
      </c>
      <c r="K53" s="23">
        <v>88</v>
      </c>
      <c r="L53" s="23">
        <v>90</v>
      </c>
      <c r="M53" s="112">
        <f t="shared" si="7"/>
        <v>89</v>
      </c>
      <c r="N53" s="23">
        <v>93</v>
      </c>
      <c r="O53" s="23">
        <v>88</v>
      </c>
      <c r="P53" s="112">
        <f t="shared" si="8"/>
        <v>90.5</v>
      </c>
      <c r="Q53" s="127">
        <f t="shared" si="9"/>
        <v>85.375</v>
      </c>
      <c r="R53" s="127" t="str">
        <f t="shared" si="10"/>
        <v>Tốt</v>
      </c>
      <c r="S53" s="52"/>
    </row>
    <row r="54" spans="1:19" s="56" customFormat="1" ht="22.5" customHeight="1" x14ac:dyDescent="0.2">
      <c r="A54" s="23">
        <v>4</v>
      </c>
      <c r="B54" s="23" t="s">
        <v>1171</v>
      </c>
      <c r="C54" s="144" t="s">
        <v>1172</v>
      </c>
      <c r="D54" s="145" t="s">
        <v>26</v>
      </c>
      <c r="E54" s="126">
        <v>83</v>
      </c>
      <c r="F54" s="126">
        <v>78</v>
      </c>
      <c r="G54" s="126">
        <f t="shared" ref="G54:G117" si="11">(E54+F54)/2</f>
        <v>80.5</v>
      </c>
      <c r="H54" s="23">
        <v>70</v>
      </c>
      <c r="I54" s="23">
        <v>72</v>
      </c>
      <c r="J54" s="112">
        <f t="shared" si="6"/>
        <v>71</v>
      </c>
      <c r="K54" s="23">
        <v>64</v>
      </c>
      <c r="L54" s="23">
        <v>75</v>
      </c>
      <c r="M54" s="112">
        <f t="shared" si="7"/>
        <v>69.5</v>
      </c>
      <c r="N54" s="23">
        <v>64</v>
      </c>
      <c r="O54" s="23">
        <v>70</v>
      </c>
      <c r="P54" s="112">
        <f t="shared" si="8"/>
        <v>67</v>
      </c>
      <c r="Q54" s="127">
        <f t="shared" si="9"/>
        <v>72</v>
      </c>
      <c r="R54" s="127" t="str">
        <f t="shared" si="10"/>
        <v>Khá</v>
      </c>
      <c r="S54" s="52"/>
    </row>
    <row r="55" spans="1:19" s="56" customFormat="1" ht="22.5" customHeight="1" x14ac:dyDescent="0.2">
      <c r="A55" s="23">
        <v>5</v>
      </c>
      <c r="B55" s="23" t="s">
        <v>1173</v>
      </c>
      <c r="C55" s="144" t="s">
        <v>1174</v>
      </c>
      <c r="D55" s="145" t="s">
        <v>26</v>
      </c>
      <c r="E55" s="126">
        <v>64</v>
      </c>
      <c r="F55" s="126">
        <v>81</v>
      </c>
      <c r="G55" s="126">
        <f t="shared" si="11"/>
        <v>72.5</v>
      </c>
      <c r="H55" s="23">
        <v>75</v>
      </c>
      <c r="I55" s="23">
        <v>84</v>
      </c>
      <c r="J55" s="112">
        <f t="shared" si="6"/>
        <v>79.5</v>
      </c>
      <c r="K55" s="23">
        <v>81</v>
      </c>
      <c r="L55" s="23">
        <v>88</v>
      </c>
      <c r="M55" s="112">
        <f t="shared" si="7"/>
        <v>84.5</v>
      </c>
      <c r="N55" s="23">
        <v>89</v>
      </c>
      <c r="O55" s="23">
        <v>88</v>
      </c>
      <c r="P55" s="112">
        <f t="shared" si="8"/>
        <v>88.5</v>
      </c>
      <c r="Q55" s="127">
        <f t="shared" si="9"/>
        <v>81.25</v>
      </c>
      <c r="R55" s="127" t="str">
        <f t="shared" si="10"/>
        <v>Tốt</v>
      </c>
      <c r="S55" s="52"/>
    </row>
    <row r="56" spans="1:19" s="56" customFormat="1" ht="22.5" customHeight="1" x14ac:dyDescent="0.2">
      <c r="A56" s="23">
        <v>6</v>
      </c>
      <c r="B56" s="23" t="s">
        <v>1175</v>
      </c>
      <c r="C56" s="144" t="s">
        <v>1176</v>
      </c>
      <c r="D56" s="145" t="s">
        <v>26</v>
      </c>
      <c r="E56" s="126">
        <v>80</v>
      </c>
      <c r="F56" s="126">
        <v>77</v>
      </c>
      <c r="G56" s="126">
        <f t="shared" si="11"/>
        <v>78.5</v>
      </c>
      <c r="H56" s="23">
        <v>90</v>
      </c>
      <c r="I56" s="23">
        <v>90</v>
      </c>
      <c r="J56" s="112">
        <f t="shared" si="6"/>
        <v>90</v>
      </c>
      <c r="K56" s="23">
        <v>85</v>
      </c>
      <c r="L56" s="23">
        <v>86</v>
      </c>
      <c r="M56" s="112">
        <f t="shared" si="7"/>
        <v>85.5</v>
      </c>
      <c r="N56" s="23">
        <v>90</v>
      </c>
      <c r="O56" s="23">
        <v>89</v>
      </c>
      <c r="P56" s="112">
        <f t="shared" si="8"/>
        <v>89.5</v>
      </c>
      <c r="Q56" s="127">
        <f t="shared" si="9"/>
        <v>85.875</v>
      </c>
      <c r="R56" s="127" t="str">
        <f t="shared" si="10"/>
        <v>Tốt</v>
      </c>
      <c r="S56" s="52"/>
    </row>
    <row r="57" spans="1:19" s="56" customFormat="1" ht="22.5" customHeight="1" x14ac:dyDescent="0.2">
      <c r="A57" s="23">
        <v>7</v>
      </c>
      <c r="B57" s="23" t="s">
        <v>1177</v>
      </c>
      <c r="C57" s="144" t="s">
        <v>1178</v>
      </c>
      <c r="D57" s="145" t="s">
        <v>26</v>
      </c>
      <c r="E57" s="126">
        <v>63</v>
      </c>
      <c r="F57" s="126">
        <v>75</v>
      </c>
      <c r="G57" s="126">
        <f t="shared" si="11"/>
        <v>69</v>
      </c>
      <c r="H57" s="23">
        <v>78</v>
      </c>
      <c r="I57" s="23">
        <v>86</v>
      </c>
      <c r="J57" s="112">
        <f t="shared" si="6"/>
        <v>82</v>
      </c>
      <c r="K57" s="23">
        <v>84</v>
      </c>
      <c r="L57" s="23">
        <v>90</v>
      </c>
      <c r="M57" s="112">
        <f t="shared" si="7"/>
        <v>87</v>
      </c>
      <c r="N57" s="23">
        <v>91</v>
      </c>
      <c r="O57" s="23">
        <v>89</v>
      </c>
      <c r="P57" s="112">
        <f t="shared" si="8"/>
        <v>90</v>
      </c>
      <c r="Q57" s="127">
        <f t="shared" si="9"/>
        <v>82</v>
      </c>
      <c r="R57" s="127" t="str">
        <f t="shared" si="10"/>
        <v>Tốt</v>
      </c>
      <c r="S57" s="52"/>
    </row>
    <row r="58" spans="1:19" s="56" customFormat="1" ht="22.5" customHeight="1" x14ac:dyDescent="0.2">
      <c r="A58" s="23">
        <v>8</v>
      </c>
      <c r="B58" s="23" t="s">
        <v>1179</v>
      </c>
      <c r="C58" s="144" t="s">
        <v>173</v>
      </c>
      <c r="D58" s="145" t="s">
        <v>26</v>
      </c>
      <c r="E58" s="126">
        <v>80</v>
      </c>
      <c r="F58" s="126">
        <v>88</v>
      </c>
      <c r="G58" s="126">
        <f t="shared" si="11"/>
        <v>84</v>
      </c>
      <c r="H58" s="23">
        <v>92</v>
      </c>
      <c r="I58" s="23">
        <v>93</v>
      </c>
      <c r="J58" s="112">
        <f t="shared" si="6"/>
        <v>92.5</v>
      </c>
      <c r="K58" s="23">
        <v>95</v>
      </c>
      <c r="L58" s="23">
        <v>100</v>
      </c>
      <c r="M58" s="112">
        <f t="shared" si="7"/>
        <v>97.5</v>
      </c>
      <c r="N58" s="23">
        <v>93</v>
      </c>
      <c r="O58" s="23">
        <v>94</v>
      </c>
      <c r="P58" s="112">
        <f t="shared" si="8"/>
        <v>93.5</v>
      </c>
      <c r="Q58" s="127">
        <f t="shared" si="9"/>
        <v>91.875</v>
      </c>
      <c r="R58" s="127" t="str">
        <f t="shared" si="10"/>
        <v>Xuất sắc</v>
      </c>
      <c r="S58" s="52"/>
    </row>
    <row r="59" spans="1:19" s="56" customFormat="1" ht="22.5" customHeight="1" x14ac:dyDescent="0.2">
      <c r="A59" s="23">
        <v>9</v>
      </c>
      <c r="B59" s="23" t="s">
        <v>1180</v>
      </c>
      <c r="C59" s="144" t="s">
        <v>1181</v>
      </c>
      <c r="D59" s="145" t="s">
        <v>1182</v>
      </c>
      <c r="E59" s="126">
        <v>80</v>
      </c>
      <c r="F59" s="126">
        <v>78</v>
      </c>
      <c r="G59" s="126">
        <f t="shared" si="11"/>
        <v>79</v>
      </c>
      <c r="H59" s="23">
        <v>80</v>
      </c>
      <c r="I59" s="23">
        <v>80</v>
      </c>
      <c r="J59" s="112">
        <f t="shared" si="6"/>
        <v>80</v>
      </c>
      <c r="K59" s="23">
        <v>78</v>
      </c>
      <c r="L59" s="23">
        <v>82</v>
      </c>
      <c r="M59" s="112">
        <f t="shared" si="7"/>
        <v>80</v>
      </c>
      <c r="N59" s="23">
        <v>90</v>
      </c>
      <c r="O59" s="23">
        <v>80</v>
      </c>
      <c r="P59" s="112">
        <f t="shared" si="8"/>
        <v>85</v>
      </c>
      <c r="Q59" s="127">
        <f t="shared" si="9"/>
        <v>81</v>
      </c>
      <c r="R59" s="127" t="str">
        <f t="shared" si="10"/>
        <v>Tốt</v>
      </c>
      <c r="S59" s="52"/>
    </row>
    <row r="60" spans="1:19" s="56" customFormat="1" ht="22.5" customHeight="1" x14ac:dyDescent="0.2">
      <c r="A60" s="23">
        <v>10</v>
      </c>
      <c r="B60" s="23" t="s">
        <v>1183</v>
      </c>
      <c r="C60" s="144" t="s">
        <v>1184</v>
      </c>
      <c r="D60" s="145" t="s">
        <v>1185</v>
      </c>
      <c r="E60" s="126">
        <v>78</v>
      </c>
      <c r="F60" s="126">
        <v>78</v>
      </c>
      <c r="G60" s="126">
        <f t="shared" si="11"/>
        <v>78</v>
      </c>
      <c r="H60" s="23">
        <v>80</v>
      </c>
      <c r="I60" s="23">
        <v>78</v>
      </c>
      <c r="J60" s="112">
        <f t="shared" si="6"/>
        <v>79</v>
      </c>
      <c r="K60" s="23">
        <v>78</v>
      </c>
      <c r="L60" s="23">
        <v>80</v>
      </c>
      <c r="M60" s="112">
        <f t="shared" si="7"/>
        <v>79</v>
      </c>
      <c r="N60" s="23">
        <v>86</v>
      </c>
      <c r="O60" s="23">
        <v>82</v>
      </c>
      <c r="P60" s="112">
        <f t="shared" si="8"/>
        <v>84</v>
      </c>
      <c r="Q60" s="127">
        <f t="shared" si="9"/>
        <v>80</v>
      </c>
      <c r="R60" s="127" t="str">
        <f t="shared" si="10"/>
        <v>Tốt</v>
      </c>
      <c r="S60" s="52"/>
    </row>
    <row r="61" spans="1:19" s="56" customFormat="1" ht="22.5" customHeight="1" x14ac:dyDescent="0.2">
      <c r="A61" s="23">
        <v>11</v>
      </c>
      <c r="B61" s="23" t="s">
        <v>1186</v>
      </c>
      <c r="C61" s="144" t="s">
        <v>59</v>
      </c>
      <c r="D61" s="145" t="s">
        <v>174</v>
      </c>
      <c r="E61" s="126">
        <v>81</v>
      </c>
      <c r="F61" s="126">
        <v>89</v>
      </c>
      <c r="G61" s="126">
        <f t="shared" si="11"/>
        <v>85</v>
      </c>
      <c r="H61" s="23">
        <v>80</v>
      </c>
      <c r="I61" s="23">
        <v>88</v>
      </c>
      <c r="J61" s="112">
        <f t="shared" si="6"/>
        <v>84</v>
      </c>
      <c r="K61" s="23">
        <v>83</v>
      </c>
      <c r="L61" s="23">
        <v>82</v>
      </c>
      <c r="M61" s="112">
        <f t="shared" si="7"/>
        <v>82.5</v>
      </c>
      <c r="N61" s="23">
        <v>89</v>
      </c>
      <c r="O61" s="23">
        <v>80</v>
      </c>
      <c r="P61" s="112">
        <f t="shared" si="8"/>
        <v>84.5</v>
      </c>
      <c r="Q61" s="127">
        <f t="shared" si="9"/>
        <v>84</v>
      </c>
      <c r="R61" s="127" t="str">
        <f t="shared" si="10"/>
        <v>Tốt</v>
      </c>
      <c r="S61" s="52"/>
    </row>
    <row r="62" spans="1:19" s="56" customFormat="1" ht="22.5" customHeight="1" x14ac:dyDescent="0.2">
      <c r="A62" s="23">
        <v>12</v>
      </c>
      <c r="B62" s="23" t="s">
        <v>1187</v>
      </c>
      <c r="C62" s="144" t="s">
        <v>222</v>
      </c>
      <c r="D62" s="145" t="s">
        <v>174</v>
      </c>
      <c r="E62" s="126">
        <v>82</v>
      </c>
      <c r="F62" s="126">
        <v>92</v>
      </c>
      <c r="G62" s="126">
        <f t="shared" si="11"/>
        <v>87</v>
      </c>
      <c r="H62" s="23">
        <v>91</v>
      </c>
      <c r="I62" s="23">
        <v>82</v>
      </c>
      <c r="J62" s="112">
        <f t="shared" si="6"/>
        <v>86.5</v>
      </c>
      <c r="K62" s="23">
        <v>82</v>
      </c>
      <c r="L62" s="23">
        <v>87</v>
      </c>
      <c r="M62" s="112">
        <f t="shared" si="7"/>
        <v>84.5</v>
      </c>
      <c r="N62" s="23">
        <v>92</v>
      </c>
      <c r="O62" s="23">
        <v>84</v>
      </c>
      <c r="P62" s="112">
        <f t="shared" si="8"/>
        <v>88</v>
      </c>
      <c r="Q62" s="127">
        <f t="shared" si="9"/>
        <v>86.5</v>
      </c>
      <c r="R62" s="127" t="str">
        <f t="shared" si="10"/>
        <v>Tốt</v>
      </c>
      <c r="S62" s="52"/>
    </row>
    <row r="63" spans="1:19" s="56" customFormat="1" ht="22.5" customHeight="1" x14ac:dyDescent="0.2">
      <c r="A63" s="23">
        <v>13</v>
      </c>
      <c r="B63" s="23" t="s">
        <v>1188</v>
      </c>
      <c r="C63" s="144" t="s">
        <v>1189</v>
      </c>
      <c r="D63" s="145" t="s">
        <v>1190</v>
      </c>
      <c r="E63" s="126">
        <v>78</v>
      </c>
      <c r="F63" s="126">
        <v>70</v>
      </c>
      <c r="G63" s="126">
        <f t="shared" si="11"/>
        <v>74</v>
      </c>
      <c r="H63" s="23">
        <v>79</v>
      </c>
      <c r="I63" s="23">
        <v>78</v>
      </c>
      <c r="J63" s="112">
        <f t="shared" si="6"/>
        <v>78.5</v>
      </c>
      <c r="K63" s="23">
        <v>84</v>
      </c>
      <c r="L63" s="23">
        <v>83</v>
      </c>
      <c r="M63" s="112">
        <f t="shared" si="7"/>
        <v>83.5</v>
      </c>
      <c r="N63" s="23">
        <v>64</v>
      </c>
      <c r="O63" s="23">
        <v>84</v>
      </c>
      <c r="P63" s="112">
        <f t="shared" si="8"/>
        <v>74</v>
      </c>
      <c r="Q63" s="127">
        <f t="shared" si="9"/>
        <v>77.5</v>
      </c>
      <c r="R63" s="127" t="str">
        <f t="shared" si="10"/>
        <v>Khá</v>
      </c>
      <c r="S63" s="52"/>
    </row>
    <row r="64" spans="1:19" s="56" customFormat="1" ht="22.5" customHeight="1" x14ac:dyDescent="0.2">
      <c r="A64" s="23">
        <v>14</v>
      </c>
      <c r="B64" s="23" t="s">
        <v>1191</v>
      </c>
      <c r="C64" s="144" t="s">
        <v>1192</v>
      </c>
      <c r="D64" s="145" t="s">
        <v>1190</v>
      </c>
      <c r="E64" s="126">
        <v>78</v>
      </c>
      <c r="F64" s="126">
        <v>84</v>
      </c>
      <c r="G64" s="126">
        <f t="shared" si="11"/>
        <v>81</v>
      </c>
      <c r="H64" s="23">
        <v>88</v>
      </c>
      <c r="I64" s="23">
        <v>88</v>
      </c>
      <c r="J64" s="112">
        <f t="shared" si="6"/>
        <v>88</v>
      </c>
      <c r="K64" s="23">
        <v>84</v>
      </c>
      <c r="L64" s="23">
        <v>92</v>
      </c>
      <c r="M64" s="112">
        <f t="shared" si="7"/>
        <v>88</v>
      </c>
      <c r="N64" s="23">
        <v>94</v>
      </c>
      <c r="O64" s="23">
        <v>88</v>
      </c>
      <c r="P64" s="112">
        <f t="shared" si="8"/>
        <v>91</v>
      </c>
      <c r="Q64" s="127">
        <f t="shared" si="9"/>
        <v>87</v>
      </c>
      <c r="R64" s="127" t="str">
        <f t="shared" si="10"/>
        <v>Tốt</v>
      </c>
      <c r="S64" s="52"/>
    </row>
    <row r="65" spans="1:19" s="56" customFormat="1" ht="22.5" customHeight="1" x14ac:dyDescent="0.2">
      <c r="A65" s="23">
        <v>15</v>
      </c>
      <c r="B65" s="23" t="s">
        <v>1193</v>
      </c>
      <c r="C65" s="144" t="s">
        <v>429</v>
      </c>
      <c r="D65" s="145" t="s">
        <v>1194</v>
      </c>
      <c r="E65" s="126">
        <v>85</v>
      </c>
      <c r="F65" s="126">
        <v>90</v>
      </c>
      <c r="G65" s="126">
        <f t="shared" si="11"/>
        <v>87.5</v>
      </c>
      <c r="H65" s="23">
        <v>84</v>
      </c>
      <c r="I65" s="23">
        <v>86</v>
      </c>
      <c r="J65" s="112">
        <f t="shared" si="6"/>
        <v>85</v>
      </c>
      <c r="K65" s="23">
        <v>82</v>
      </c>
      <c r="L65" s="23">
        <v>78</v>
      </c>
      <c r="M65" s="112">
        <f t="shared" si="7"/>
        <v>80</v>
      </c>
      <c r="N65" s="23">
        <v>64</v>
      </c>
      <c r="O65" s="23">
        <v>80</v>
      </c>
      <c r="P65" s="112">
        <f t="shared" si="8"/>
        <v>72</v>
      </c>
      <c r="Q65" s="127">
        <f t="shared" si="9"/>
        <v>81.125</v>
      </c>
      <c r="R65" s="127" t="str">
        <f t="shared" si="10"/>
        <v>Tốt</v>
      </c>
      <c r="S65" s="52"/>
    </row>
    <row r="66" spans="1:19" s="56" customFormat="1" ht="22.5" customHeight="1" x14ac:dyDescent="0.2">
      <c r="A66" s="23">
        <v>16</v>
      </c>
      <c r="B66" s="23" t="s">
        <v>1195</v>
      </c>
      <c r="C66" s="144" t="s">
        <v>1196</v>
      </c>
      <c r="D66" s="145" t="s">
        <v>177</v>
      </c>
      <c r="E66" s="126">
        <v>75</v>
      </c>
      <c r="F66" s="126">
        <v>78</v>
      </c>
      <c r="G66" s="126">
        <f t="shared" si="11"/>
        <v>76.5</v>
      </c>
      <c r="H66" s="23">
        <v>80</v>
      </c>
      <c r="I66" s="23">
        <v>80</v>
      </c>
      <c r="J66" s="112">
        <f t="shared" si="6"/>
        <v>80</v>
      </c>
      <c r="K66" s="23">
        <v>78</v>
      </c>
      <c r="L66" s="23">
        <v>87</v>
      </c>
      <c r="M66" s="112">
        <f t="shared" si="7"/>
        <v>82.5</v>
      </c>
      <c r="N66" s="23">
        <v>86</v>
      </c>
      <c r="O66" s="23">
        <v>84</v>
      </c>
      <c r="P66" s="112">
        <f t="shared" si="8"/>
        <v>85</v>
      </c>
      <c r="Q66" s="127">
        <f t="shared" si="9"/>
        <v>81</v>
      </c>
      <c r="R66" s="127" t="str">
        <f t="shared" si="10"/>
        <v>Tốt</v>
      </c>
      <c r="S66" s="52"/>
    </row>
    <row r="67" spans="1:19" s="56" customFormat="1" ht="22.5" customHeight="1" x14ac:dyDescent="0.2">
      <c r="A67" s="23">
        <v>17</v>
      </c>
      <c r="B67" s="23" t="s">
        <v>1197</v>
      </c>
      <c r="C67" s="144" t="s">
        <v>1198</v>
      </c>
      <c r="D67" s="145" t="s">
        <v>35</v>
      </c>
      <c r="E67" s="126">
        <v>64</v>
      </c>
      <c r="F67" s="126">
        <v>90</v>
      </c>
      <c r="G67" s="126">
        <f t="shared" si="11"/>
        <v>77</v>
      </c>
      <c r="H67" s="23">
        <v>82</v>
      </c>
      <c r="I67" s="23">
        <v>90</v>
      </c>
      <c r="J67" s="112">
        <f t="shared" si="6"/>
        <v>86</v>
      </c>
      <c r="K67" s="23">
        <v>89</v>
      </c>
      <c r="L67" s="23">
        <v>95</v>
      </c>
      <c r="M67" s="112">
        <f t="shared" si="7"/>
        <v>92</v>
      </c>
      <c r="N67" s="23">
        <v>94</v>
      </c>
      <c r="O67" s="23">
        <v>86</v>
      </c>
      <c r="P67" s="112">
        <f t="shared" si="8"/>
        <v>90</v>
      </c>
      <c r="Q67" s="127">
        <f t="shared" si="9"/>
        <v>86.25</v>
      </c>
      <c r="R67" s="127" t="str">
        <f t="shared" si="10"/>
        <v>Tốt</v>
      </c>
      <c r="S67" s="52"/>
    </row>
    <row r="68" spans="1:19" s="56" customFormat="1" ht="22.5" customHeight="1" x14ac:dyDescent="0.2">
      <c r="A68" s="23">
        <v>18</v>
      </c>
      <c r="B68" s="23" t="s">
        <v>1199</v>
      </c>
      <c r="C68" s="144" t="s">
        <v>1200</v>
      </c>
      <c r="D68" s="145" t="s">
        <v>761</v>
      </c>
      <c r="E68" s="126">
        <v>64</v>
      </c>
      <c r="F68" s="126">
        <v>82</v>
      </c>
      <c r="G68" s="126">
        <f t="shared" si="11"/>
        <v>73</v>
      </c>
      <c r="H68" s="23">
        <v>80</v>
      </c>
      <c r="I68" s="23">
        <v>82</v>
      </c>
      <c r="J68" s="112">
        <f t="shared" si="6"/>
        <v>81</v>
      </c>
      <c r="K68" s="23">
        <v>84</v>
      </c>
      <c r="L68" s="23">
        <v>86</v>
      </c>
      <c r="M68" s="112">
        <f t="shared" si="7"/>
        <v>85</v>
      </c>
      <c r="N68" s="23">
        <v>92</v>
      </c>
      <c r="O68" s="23">
        <v>84</v>
      </c>
      <c r="P68" s="112">
        <f t="shared" si="8"/>
        <v>88</v>
      </c>
      <c r="Q68" s="127">
        <f t="shared" si="9"/>
        <v>81.75</v>
      </c>
      <c r="R68" s="127" t="str">
        <f t="shared" si="10"/>
        <v>Tốt</v>
      </c>
      <c r="S68" s="52"/>
    </row>
    <row r="69" spans="1:19" s="56" customFormat="1" ht="22.5" customHeight="1" x14ac:dyDescent="0.2">
      <c r="A69" s="23">
        <v>19</v>
      </c>
      <c r="B69" s="23" t="s">
        <v>1201</v>
      </c>
      <c r="C69" s="144" t="s">
        <v>226</v>
      </c>
      <c r="D69" s="145" t="s">
        <v>182</v>
      </c>
      <c r="E69" s="126">
        <v>64</v>
      </c>
      <c r="F69" s="126">
        <v>80</v>
      </c>
      <c r="G69" s="126">
        <f t="shared" si="11"/>
        <v>72</v>
      </c>
      <c r="H69" s="23">
        <v>83</v>
      </c>
      <c r="I69" s="23">
        <v>90</v>
      </c>
      <c r="J69" s="112">
        <f t="shared" si="6"/>
        <v>86.5</v>
      </c>
      <c r="K69" s="23">
        <v>81</v>
      </c>
      <c r="L69" s="23">
        <v>90</v>
      </c>
      <c r="M69" s="112">
        <f t="shared" si="7"/>
        <v>85.5</v>
      </c>
      <c r="N69" s="128">
        <v>89</v>
      </c>
      <c r="O69" s="129">
        <v>85</v>
      </c>
      <c r="P69" s="112">
        <f t="shared" si="8"/>
        <v>87</v>
      </c>
      <c r="Q69" s="127">
        <f t="shared" si="9"/>
        <v>82.75</v>
      </c>
      <c r="R69" s="127" t="str">
        <f t="shared" si="10"/>
        <v>Tốt</v>
      </c>
      <c r="S69" s="52"/>
    </row>
    <row r="70" spans="1:19" s="56" customFormat="1" ht="22.5" customHeight="1" x14ac:dyDescent="0.2">
      <c r="A70" s="23">
        <v>20</v>
      </c>
      <c r="B70" s="23" t="s">
        <v>1202</v>
      </c>
      <c r="C70" s="144" t="s">
        <v>639</v>
      </c>
      <c r="D70" s="145" t="s">
        <v>38</v>
      </c>
      <c r="E70" s="126">
        <v>75</v>
      </c>
      <c r="F70" s="126">
        <v>78</v>
      </c>
      <c r="G70" s="126">
        <f t="shared" si="11"/>
        <v>76.5</v>
      </c>
      <c r="H70" s="23">
        <v>76</v>
      </c>
      <c r="I70" s="23">
        <v>78</v>
      </c>
      <c r="J70" s="112">
        <f t="shared" si="6"/>
        <v>77</v>
      </c>
      <c r="K70" s="23">
        <v>80</v>
      </c>
      <c r="L70" s="23">
        <v>83</v>
      </c>
      <c r="M70" s="112">
        <f t="shared" si="7"/>
        <v>81.5</v>
      </c>
      <c r="N70" s="128">
        <v>86</v>
      </c>
      <c r="O70" s="129">
        <v>84</v>
      </c>
      <c r="P70" s="112">
        <f t="shared" si="8"/>
        <v>85</v>
      </c>
      <c r="Q70" s="127">
        <f t="shared" si="9"/>
        <v>80</v>
      </c>
      <c r="R70" s="127" t="str">
        <f t="shared" si="10"/>
        <v>Tốt</v>
      </c>
      <c r="S70" s="52"/>
    </row>
    <row r="71" spans="1:19" s="56" customFormat="1" ht="22.5" customHeight="1" x14ac:dyDescent="0.2">
      <c r="A71" s="23">
        <v>21</v>
      </c>
      <c r="B71" s="23" t="s">
        <v>1203</v>
      </c>
      <c r="C71" s="144" t="s">
        <v>128</v>
      </c>
      <c r="D71" s="145" t="s">
        <v>188</v>
      </c>
      <c r="E71" s="126">
        <v>78</v>
      </c>
      <c r="F71" s="126">
        <v>93</v>
      </c>
      <c r="G71" s="126">
        <f t="shared" si="11"/>
        <v>85.5</v>
      </c>
      <c r="H71" s="23">
        <v>92</v>
      </c>
      <c r="I71" s="23">
        <v>78</v>
      </c>
      <c r="J71" s="112">
        <f t="shared" si="6"/>
        <v>85</v>
      </c>
      <c r="K71" s="23">
        <v>78</v>
      </c>
      <c r="L71" s="23">
        <v>80</v>
      </c>
      <c r="M71" s="112">
        <f t="shared" si="7"/>
        <v>79</v>
      </c>
      <c r="N71" s="128">
        <v>90</v>
      </c>
      <c r="O71" s="129">
        <v>86</v>
      </c>
      <c r="P71" s="112">
        <f t="shared" si="8"/>
        <v>88</v>
      </c>
      <c r="Q71" s="127">
        <f t="shared" si="9"/>
        <v>84.375</v>
      </c>
      <c r="R71" s="127" t="str">
        <f t="shared" si="10"/>
        <v>Tốt</v>
      </c>
      <c r="S71" s="52"/>
    </row>
    <row r="72" spans="1:19" s="56" customFormat="1" ht="22.5" customHeight="1" x14ac:dyDescent="0.2">
      <c r="A72" s="23">
        <v>22</v>
      </c>
      <c r="B72" s="23" t="s">
        <v>1204</v>
      </c>
      <c r="C72" s="144" t="s">
        <v>1205</v>
      </c>
      <c r="D72" s="145" t="s">
        <v>193</v>
      </c>
      <c r="E72" s="126">
        <v>81</v>
      </c>
      <c r="F72" s="126">
        <v>88</v>
      </c>
      <c r="G72" s="126">
        <f t="shared" si="11"/>
        <v>84.5</v>
      </c>
      <c r="H72" s="23">
        <v>76</v>
      </c>
      <c r="I72" s="23">
        <v>80</v>
      </c>
      <c r="J72" s="112">
        <f t="shared" si="6"/>
        <v>78</v>
      </c>
      <c r="K72" s="23">
        <v>83</v>
      </c>
      <c r="L72" s="23">
        <v>85</v>
      </c>
      <c r="M72" s="112">
        <f t="shared" si="7"/>
        <v>84</v>
      </c>
      <c r="N72" s="128">
        <v>86</v>
      </c>
      <c r="O72" s="129">
        <v>84</v>
      </c>
      <c r="P72" s="112">
        <f t="shared" si="8"/>
        <v>85</v>
      </c>
      <c r="Q72" s="127">
        <f t="shared" si="9"/>
        <v>82.875</v>
      </c>
      <c r="R72" s="127" t="str">
        <f t="shared" si="10"/>
        <v>Tốt</v>
      </c>
      <c r="S72" s="52"/>
    </row>
    <row r="73" spans="1:19" s="56" customFormat="1" ht="22.5" customHeight="1" x14ac:dyDescent="0.2">
      <c r="A73" s="23">
        <v>23</v>
      </c>
      <c r="B73" s="23" t="s">
        <v>1206</v>
      </c>
      <c r="C73" s="144" t="s">
        <v>1200</v>
      </c>
      <c r="D73" s="145" t="s">
        <v>472</v>
      </c>
      <c r="E73" s="126">
        <v>73</v>
      </c>
      <c r="F73" s="126">
        <v>75</v>
      </c>
      <c r="G73" s="126">
        <f t="shared" si="11"/>
        <v>74</v>
      </c>
      <c r="H73" s="23">
        <v>76</v>
      </c>
      <c r="I73" s="23">
        <v>76</v>
      </c>
      <c r="J73" s="112">
        <f t="shared" si="6"/>
        <v>76</v>
      </c>
      <c r="K73" s="23">
        <v>78</v>
      </c>
      <c r="L73" s="23">
        <v>78</v>
      </c>
      <c r="M73" s="112">
        <f t="shared" si="7"/>
        <v>78</v>
      </c>
      <c r="N73" s="128">
        <v>78</v>
      </c>
      <c r="O73" s="129">
        <v>78</v>
      </c>
      <c r="P73" s="112">
        <f t="shared" si="8"/>
        <v>78</v>
      </c>
      <c r="Q73" s="127">
        <f t="shared" si="9"/>
        <v>76.5</v>
      </c>
      <c r="R73" s="127" t="str">
        <f t="shared" si="10"/>
        <v>Khá</v>
      </c>
      <c r="S73" s="52"/>
    </row>
    <row r="74" spans="1:19" s="56" customFormat="1" ht="22.5" customHeight="1" x14ac:dyDescent="0.2">
      <c r="A74" s="23">
        <v>24</v>
      </c>
      <c r="B74" s="23" t="s">
        <v>1207</v>
      </c>
      <c r="C74" s="144" t="s">
        <v>1208</v>
      </c>
      <c r="D74" s="145" t="s">
        <v>472</v>
      </c>
      <c r="E74" s="126">
        <v>81</v>
      </c>
      <c r="F74" s="126">
        <v>90</v>
      </c>
      <c r="G74" s="126">
        <f t="shared" si="11"/>
        <v>85.5</v>
      </c>
      <c r="H74" s="23">
        <v>64</v>
      </c>
      <c r="I74" s="23">
        <v>78</v>
      </c>
      <c r="J74" s="112">
        <f t="shared" si="6"/>
        <v>71</v>
      </c>
      <c r="K74" s="23">
        <v>84</v>
      </c>
      <c r="L74" s="23">
        <v>84</v>
      </c>
      <c r="M74" s="112">
        <f t="shared" si="7"/>
        <v>84</v>
      </c>
      <c r="N74" s="128">
        <v>94</v>
      </c>
      <c r="O74" s="129">
        <v>85</v>
      </c>
      <c r="P74" s="112">
        <f t="shared" si="8"/>
        <v>89.5</v>
      </c>
      <c r="Q74" s="127">
        <f t="shared" si="9"/>
        <v>82.5</v>
      </c>
      <c r="R74" s="127" t="str">
        <f t="shared" si="10"/>
        <v>Tốt</v>
      </c>
      <c r="S74" s="52"/>
    </row>
    <row r="75" spans="1:19" s="56" customFormat="1" ht="22.5" customHeight="1" x14ac:dyDescent="0.2">
      <c r="A75" s="23">
        <v>25</v>
      </c>
      <c r="B75" s="23" t="s">
        <v>1209</v>
      </c>
      <c r="C75" s="144" t="s">
        <v>1184</v>
      </c>
      <c r="D75" s="145" t="s">
        <v>1210</v>
      </c>
      <c r="E75" s="126">
        <v>75</v>
      </c>
      <c r="F75" s="126">
        <v>64</v>
      </c>
      <c r="G75" s="126">
        <f t="shared" si="11"/>
        <v>69.5</v>
      </c>
      <c r="H75" s="23">
        <v>64</v>
      </c>
      <c r="I75" s="23">
        <v>72</v>
      </c>
      <c r="J75" s="112">
        <f t="shared" si="6"/>
        <v>68</v>
      </c>
      <c r="K75" s="23">
        <v>64</v>
      </c>
      <c r="L75" s="23">
        <v>64</v>
      </c>
      <c r="M75" s="112">
        <f t="shared" si="7"/>
        <v>64</v>
      </c>
      <c r="N75" s="128">
        <v>64</v>
      </c>
      <c r="O75" s="129">
        <v>64</v>
      </c>
      <c r="P75" s="112">
        <f t="shared" si="8"/>
        <v>64</v>
      </c>
      <c r="Q75" s="127">
        <f t="shared" si="9"/>
        <v>66.375</v>
      </c>
      <c r="R75" s="127" t="str">
        <f t="shared" si="10"/>
        <v>Khá</v>
      </c>
      <c r="S75" s="52"/>
    </row>
    <row r="76" spans="1:19" s="56" customFormat="1" ht="22.5" customHeight="1" x14ac:dyDescent="0.2">
      <c r="A76" s="23">
        <v>26</v>
      </c>
      <c r="B76" s="23" t="s">
        <v>1211</v>
      </c>
      <c r="C76" s="144" t="s">
        <v>1212</v>
      </c>
      <c r="D76" s="145" t="s">
        <v>48</v>
      </c>
      <c r="E76" s="126">
        <v>77</v>
      </c>
      <c r="F76" s="126">
        <v>79</v>
      </c>
      <c r="G76" s="126">
        <f t="shared" si="11"/>
        <v>78</v>
      </c>
      <c r="H76" s="23">
        <v>74</v>
      </c>
      <c r="I76" s="23">
        <v>78</v>
      </c>
      <c r="J76" s="112">
        <f t="shared" si="6"/>
        <v>76</v>
      </c>
      <c r="K76" s="23">
        <v>78</v>
      </c>
      <c r="L76" s="23">
        <v>78</v>
      </c>
      <c r="M76" s="112">
        <f t="shared" si="7"/>
        <v>78</v>
      </c>
      <c r="N76" s="128">
        <v>64</v>
      </c>
      <c r="O76" s="129">
        <v>70</v>
      </c>
      <c r="P76" s="112">
        <f t="shared" si="8"/>
        <v>67</v>
      </c>
      <c r="Q76" s="127">
        <f t="shared" si="9"/>
        <v>74.75</v>
      </c>
      <c r="R76" s="127" t="str">
        <f t="shared" si="10"/>
        <v>Khá</v>
      </c>
      <c r="S76" s="52"/>
    </row>
    <row r="77" spans="1:19" s="56" customFormat="1" ht="22.5" customHeight="1" x14ac:dyDescent="0.2">
      <c r="A77" s="23">
        <v>27</v>
      </c>
      <c r="B77" s="23" t="s">
        <v>1213</v>
      </c>
      <c r="C77" s="144" t="s">
        <v>1214</v>
      </c>
      <c r="D77" s="145" t="s">
        <v>196</v>
      </c>
      <c r="E77" s="126">
        <v>80</v>
      </c>
      <c r="F77" s="126">
        <v>87</v>
      </c>
      <c r="G77" s="126">
        <f t="shared" si="11"/>
        <v>83.5</v>
      </c>
      <c r="H77" s="23">
        <v>87</v>
      </c>
      <c r="I77" s="23">
        <v>84</v>
      </c>
      <c r="J77" s="112">
        <f t="shared" si="6"/>
        <v>85.5</v>
      </c>
      <c r="K77" s="23">
        <v>89</v>
      </c>
      <c r="L77" s="23">
        <v>90</v>
      </c>
      <c r="M77" s="112">
        <f t="shared" si="7"/>
        <v>89.5</v>
      </c>
      <c r="N77" s="128">
        <v>90</v>
      </c>
      <c r="O77" s="129">
        <v>86</v>
      </c>
      <c r="P77" s="112">
        <f t="shared" si="8"/>
        <v>88</v>
      </c>
      <c r="Q77" s="127">
        <f t="shared" si="9"/>
        <v>86.625</v>
      </c>
      <c r="R77" s="127" t="str">
        <f t="shared" si="10"/>
        <v>Tốt</v>
      </c>
      <c r="S77" s="52"/>
    </row>
    <row r="78" spans="1:19" s="56" customFormat="1" ht="22.5" customHeight="1" x14ac:dyDescent="0.2">
      <c r="A78" s="23">
        <v>28</v>
      </c>
      <c r="B78" s="23" t="s">
        <v>1215</v>
      </c>
      <c r="C78" s="144" t="s">
        <v>1216</v>
      </c>
      <c r="D78" s="145" t="s">
        <v>64</v>
      </c>
      <c r="E78" s="126">
        <v>76</v>
      </c>
      <c r="F78" s="126">
        <v>78</v>
      </c>
      <c r="G78" s="126">
        <f t="shared" si="11"/>
        <v>77</v>
      </c>
      <c r="H78" s="23">
        <v>88</v>
      </c>
      <c r="I78" s="23">
        <v>88</v>
      </c>
      <c r="J78" s="112">
        <f t="shared" si="6"/>
        <v>88</v>
      </c>
      <c r="K78" s="23">
        <v>89</v>
      </c>
      <c r="L78" s="23">
        <v>90</v>
      </c>
      <c r="M78" s="112">
        <f t="shared" si="7"/>
        <v>89.5</v>
      </c>
      <c r="N78" s="128">
        <v>94</v>
      </c>
      <c r="O78" s="129">
        <v>85</v>
      </c>
      <c r="P78" s="112">
        <f t="shared" si="8"/>
        <v>89.5</v>
      </c>
      <c r="Q78" s="127">
        <f t="shared" si="9"/>
        <v>86</v>
      </c>
      <c r="R78" s="127" t="str">
        <f t="shared" si="10"/>
        <v>Tốt</v>
      </c>
      <c r="S78" s="52"/>
    </row>
    <row r="79" spans="1:19" s="56" customFormat="1" ht="22.5" customHeight="1" x14ac:dyDescent="0.2">
      <c r="A79" s="23">
        <v>29</v>
      </c>
      <c r="B79" s="23" t="s">
        <v>1217</v>
      </c>
      <c r="C79" s="144" t="s">
        <v>1218</v>
      </c>
      <c r="D79" s="145" t="s">
        <v>784</v>
      </c>
      <c r="E79" s="126">
        <v>83</v>
      </c>
      <c r="F79" s="126">
        <v>89</v>
      </c>
      <c r="G79" s="126">
        <f t="shared" si="11"/>
        <v>86</v>
      </c>
      <c r="H79" s="23">
        <v>83</v>
      </c>
      <c r="I79" s="23">
        <v>78</v>
      </c>
      <c r="J79" s="112">
        <f t="shared" si="6"/>
        <v>80.5</v>
      </c>
      <c r="K79" s="23">
        <v>81</v>
      </c>
      <c r="L79" s="23">
        <v>85</v>
      </c>
      <c r="M79" s="112">
        <f t="shared" si="7"/>
        <v>83</v>
      </c>
      <c r="N79" s="128">
        <v>80</v>
      </c>
      <c r="O79" s="129">
        <v>78</v>
      </c>
      <c r="P79" s="112">
        <f t="shared" si="8"/>
        <v>79</v>
      </c>
      <c r="Q79" s="127">
        <f t="shared" si="9"/>
        <v>82.125</v>
      </c>
      <c r="R79" s="127" t="str">
        <f t="shared" si="10"/>
        <v>Tốt</v>
      </c>
      <c r="S79" s="52"/>
    </row>
    <row r="80" spans="1:19" s="56" customFormat="1" ht="22.5" customHeight="1" x14ac:dyDescent="0.2">
      <c r="A80" s="23">
        <v>30</v>
      </c>
      <c r="B80" s="23" t="s">
        <v>1219</v>
      </c>
      <c r="C80" s="144" t="s">
        <v>1220</v>
      </c>
      <c r="D80" s="145" t="s">
        <v>1221</v>
      </c>
      <c r="E80" s="126">
        <v>80</v>
      </c>
      <c r="F80" s="126">
        <v>85</v>
      </c>
      <c r="G80" s="126">
        <f t="shared" si="11"/>
        <v>82.5</v>
      </c>
      <c r="H80" s="23">
        <v>80</v>
      </c>
      <c r="I80" s="23">
        <v>82</v>
      </c>
      <c r="J80" s="112">
        <f t="shared" si="6"/>
        <v>81</v>
      </c>
      <c r="K80" s="23">
        <v>85</v>
      </c>
      <c r="L80" s="23">
        <v>78</v>
      </c>
      <c r="M80" s="112">
        <f t="shared" si="7"/>
        <v>81.5</v>
      </c>
      <c r="N80" s="128">
        <v>90</v>
      </c>
      <c r="O80" s="129">
        <v>84</v>
      </c>
      <c r="P80" s="112">
        <f t="shared" si="8"/>
        <v>87</v>
      </c>
      <c r="Q80" s="127">
        <f t="shared" si="9"/>
        <v>83</v>
      </c>
      <c r="R80" s="127" t="str">
        <f t="shared" si="10"/>
        <v>Tốt</v>
      </c>
      <c r="S80" s="52"/>
    </row>
    <row r="81" spans="1:19" s="56" customFormat="1" ht="22.5" customHeight="1" x14ac:dyDescent="0.2">
      <c r="A81" s="23">
        <v>31</v>
      </c>
      <c r="B81" s="23" t="s">
        <v>1222</v>
      </c>
      <c r="C81" s="144" t="s">
        <v>148</v>
      </c>
      <c r="D81" s="145" t="s">
        <v>68</v>
      </c>
      <c r="E81" s="126">
        <v>79</v>
      </c>
      <c r="F81" s="126">
        <v>78</v>
      </c>
      <c r="G81" s="126">
        <f t="shared" si="11"/>
        <v>78.5</v>
      </c>
      <c r="H81" s="23">
        <v>78</v>
      </c>
      <c r="I81" s="23">
        <v>80</v>
      </c>
      <c r="J81" s="112">
        <f t="shared" si="6"/>
        <v>79</v>
      </c>
      <c r="K81" s="23">
        <v>82</v>
      </c>
      <c r="L81" s="23">
        <v>87</v>
      </c>
      <c r="M81" s="112">
        <f t="shared" si="7"/>
        <v>84.5</v>
      </c>
      <c r="N81" s="128">
        <v>92</v>
      </c>
      <c r="O81" s="129">
        <v>80</v>
      </c>
      <c r="P81" s="112">
        <f t="shared" si="8"/>
        <v>86</v>
      </c>
      <c r="Q81" s="127">
        <f t="shared" si="9"/>
        <v>82</v>
      </c>
      <c r="R81" s="127" t="str">
        <f t="shared" si="10"/>
        <v>Tốt</v>
      </c>
      <c r="S81" s="52"/>
    </row>
    <row r="82" spans="1:19" s="56" customFormat="1" ht="22.5" customHeight="1" x14ac:dyDescent="0.2">
      <c r="A82" s="23">
        <v>32</v>
      </c>
      <c r="B82" s="23" t="s">
        <v>1223</v>
      </c>
      <c r="C82" s="144" t="s">
        <v>1224</v>
      </c>
      <c r="D82" s="145" t="s">
        <v>75</v>
      </c>
      <c r="E82" s="126">
        <v>78</v>
      </c>
      <c r="F82" s="126">
        <v>74</v>
      </c>
      <c r="G82" s="126">
        <f t="shared" si="11"/>
        <v>76</v>
      </c>
      <c r="H82" s="23">
        <v>80</v>
      </c>
      <c r="I82" s="23">
        <v>80</v>
      </c>
      <c r="J82" s="112">
        <f t="shared" si="6"/>
        <v>80</v>
      </c>
      <c r="K82" s="23">
        <v>82</v>
      </c>
      <c r="L82" s="23">
        <v>86</v>
      </c>
      <c r="M82" s="112">
        <f t="shared" si="7"/>
        <v>84</v>
      </c>
      <c r="N82" s="128">
        <v>86</v>
      </c>
      <c r="O82" s="129">
        <v>80</v>
      </c>
      <c r="P82" s="112">
        <f t="shared" si="8"/>
        <v>83</v>
      </c>
      <c r="Q82" s="127">
        <f t="shared" si="9"/>
        <v>80.75</v>
      </c>
      <c r="R82" s="127" t="str">
        <f t="shared" si="10"/>
        <v>Tốt</v>
      </c>
      <c r="S82" s="52"/>
    </row>
    <row r="83" spans="1:19" s="56" customFormat="1" ht="22.5" customHeight="1" x14ac:dyDescent="0.2">
      <c r="A83" s="23">
        <v>33</v>
      </c>
      <c r="B83" s="23" t="s">
        <v>1225</v>
      </c>
      <c r="C83" s="144" t="s">
        <v>1226</v>
      </c>
      <c r="D83" s="145" t="s">
        <v>75</v>
      </c>
      <c r="E83" s="126">
        <v>90</v>
      </c>
      <c r="F83" s="126">
        <v>100</v>
      </c>
      <c r="G83" s="126">
        <f t="shared" si="11"/>
        <v>95</v>
      </c>
      <c r="H83" s="23">
        <v>95</v>
      </c>
      <c r="I83" s="23">
        <v>78</v>
      </c>
      <c r="J83" s="112">
        <f t="shared" si="6"/>
        <v>86.5</v>
      </c>
      <c r="K83" s="23">
        <v>88</v>
      </c>
      <c r="L83" s="23">
        <v>83</v>
      </c>
      <c r="M83" s="112">
        <f t="shared" si="7"/>
        <v>85.5</v>
      </c>
      <c r="N83" s="128">
        <v>90</v>
      </c>
      <c r="O83" s="129">
        <v>88</v>
      </c>
      <c r="P83" s="112">
        <f t="shared" si="8"/>
        <v>89</v>
      </c>
      <c r="Q83" s="127">
        <f t="shared" si="9"/>
        <v>89</v>
      </c>
      <c r="R83" s="127" t="str">
        <f t="shared" si="10"/>
        <v>Tốt</v>
      </c>
      <c r="S83" s="52"/>
    </row>
    <row r="84" spans="1:19" s="56" customFormat="1" ht="22.5" customHeight="1" x14ac:dyDescent="0.2">
      <c r="A84" s="23">
        <v>34</v>
      </c>
      <c r="B84" s="23" t="s">
        <v>1227</v>
      </c>
      <c r="C84" s="144" t="s">
        <v>1228</v>
      </c>
      <c r="D84" s="145" t="s">
        <v>75</v>
      </c>
      <c r="E84" s="126">
        <v>75</v>
      </c>
      <c r="F84" s="126">
        <v>81</v>
      </c>
      <c r="G84" s="126">
        <f t="shared" si="11"/>
        <v>78</v>
      </c>
      <c r="H84" s="23">
        <v>64</v>
      </c>
      <c r="I84" s="23">
        <v>75</v>
      </c>
      <c r="J84" s="112">
        <f t="shared" si="6"/>
        <v>69.5</v>
      </c>
      <c r="K84" s="23">
        <v>64</v>
      </c>
      <c r="L84" s="23">
        <v>64</v>
      </c>
      <c r="M84" s="112">
        <f t="shared" si="7"/>
        <v>64</v>
      </c>
      <c r="N84" s="128">
        <v>64</v>
      </c>
      <c r="O84" s="129">
        <v>64</v>
      </c>
      <c r="P84" s="112">
        <f t="shared" si="8"/>
        <v>64</v>
      </c>
      <c r="Q84" s="127">
        <f t="shared" si="9"/>
        <v>68.875</v>
      </c>
      <c r="R84" s="127" t="str">
        <f t="shared" si="10"/>
        <v>Khá</v>
      </c>
      <c r="S84" s="52"/>
    </row>
    <row r="85" spans="1:19" s="56" customFormat="1" ht="22.5" customHeight="1" x14ac:dyDescent="0.2">
      <c r="A85" s="23">
        <v>35</v>
      </c>
      <c r="B85" s="23" t="s">
        <v>1229</v>
      </c>
      <c r="C85" s="144" t="s">
        <v>1230</v>
      </c>
      <c r="D85" s="145" t="s">
        <v>75</v>
      </c>
      <c r="E85" s="126">
        <v>78</v>
      </c>
      <c r="F85" s="126">
        <v>77</v>
      </c>
      <c r="G85" s="126">
        <f t="shared" si="11"/>
        <v>77.5</v>
      </c>
      <c r="H85" s="23">
        <v>64</v>
      </c>
      <c r="I85" s="23">
        <v>80</v>
      </c>
      <c r="J85" s="112">
        <f t="shared" si="6"/>
        <v>72</v>
      </c>
      <c r="K85" s="23">
        <v>80</v>
      </c>
      <c r="L85" s="23">
        <v>80</v>
      </c>
      <c r="M85" s="112">
        <f t="shared" si="7"/>
        <v>80</v>
      </c>
      <c r="N85" s="128">
        <v>64</v>
      </c>
      <c r="O85" s="129">
        <v>80</v>
      </c>
      <c r="P85" s="112">
        <f t="shared" si="8"/>
        <v>72</v>
      </c>
      <c r="Q85" s="127">
        <f t="shared" si="9"/>
        <v>75.375</v>
      </c>
      <c r="R85" s="127" t="str">
        <f t="shared" si="10"/>
        <v>Khá</v>
      </c>
      <c r="S85" s="52"/>
    </row>
    <row r="86" spans="1:19" s="56" customFormat="1" ht="22.5" customHeight="1" x14ac:dyDescent="0.2">
      <c r="A86" s="23">
        <v>36</v>
      </c>
      <c r="B86" s="23" t="s">
        <v>1231</v>
      </c>
      <c r="C86" s="144" t="s">
        <v>222</v>
      </c>
      <c r="D86" s="145" t="s">
        <v>75</v>
      </c>
      <c r="E86" s="126">
        <v>78</v>
      </c>
      <c r="F86" s="126">
        <v>80</v>
      </c>
      <c r="G86" s="126">
        <f t="shared" si="11"/>
        <v>79</v>
      </c>
      <c r="H86" s="23">
        <v>82</v>
      </c>
      <c r="I86" s="23">
        <v>80</v>
      </c>
      <c r="J86" s="112">
        <f t="shared" si="6"/>
        <v>81</v>
      </c>
      <c r="K86" s="23">
        <v>82</v>
      </c>
      <c r="L86" s="23">
        <v>83</v>
      </c>
      <c r="M86" s="112">
        <f t="shared" si="7"/>
        <v>82.5</v>
      </c>
      <c r="N86" s="128">
        <v>92</v>
      </c>
      <c r="O86" s="129">
        <v>85</v>
      </c>
      <c r="P86" s="112">
        <f t="shared" si="8"/>
        <v>88.5</v>
      </c>
      <c r="Q86" s="127">
        <f t="shared" si="9"/>
        <v>82.75</v>
      </c>
      <c r="R86" s="127" t="str">
        <f t="shared" si="10"/>
        <v>Tốt</v>
      </c>
      <c r="S86" s="52"/>
    </row>
    <row r="87" spans="1:19" s="56" customFormat="1" ht="22.5" customHeight="1" x14ac:dyDescent="0.2">
      <c r="A87" s="23">
        <v>37</v>
      </c>
      <c r="B87" s="23" t="s">
        <v>1232</v>
      </c>
      <c r="C87" s="144" t="s">
        <v>1233</v>
      </c>
      <c r="D87" s="145" t="s">
        <v>1234</v>
      </c>
      <c r="E87" s="126">
        <v>80</v>
      </c>
      <c r="F87" s="126">
        <v>100</v>
      </c>
      <c r="G87" s="126">
        <f t="shared" si="11"/>
        <v>90</v>
      </c>
      <c r="H87" s="23">
        <v>92</v>
      </c>
      <c r="I87" s="23">
        <v>80</v>
      </c>
      <c r="J87" s="112">
        <f t="shared" si="6"/>
        <v>86</v>
      </c>
      <c r="K87" s="23">
        <v>84</v>
      </c>
      <c r="L87" s="23">
        <v>84</v>
      </c>
      <c r="M87" s="112">
        <f t="shared" si="7"/>
        <v>84</v>
      </c>
      <c r="N87" s="128">
        <v>64</v>
      </c>
      <c r="O87" s="129">
        <v>80</v>
      </c>
      <c r="P87" s="112">
        <f t="shared" si="8"/>
        <v>72</v>
      </c>
      <c r="Q87" s="127">
        <f t="shared" si="9"/>
        <v>83</v>
      </c>
      <c r="R87" s="127" t="str">
        <f t="shared" si="10"/>
        <v>Tốt</v>
      </c>
      <c r="S87" s="52"/>
    </row>
    <row r="88" spans="1:19" s="56" customFormat="1" ht="22.5" customHeight="1" x14ac:dyDescent="0.2">
      <c r="A88" s="23">
        <v>38</v>
      </c>
      <c r="B88" s="23" t="s">
        <v>1235</v>
      </c>
      <c r="C88" s="144" t="s">
        <v>1236</v>
      </c>
      <c r="D88" s="145" t="s">
        <v>401</v>
      </c>
      <c r="E88" s="126">
        <v>77</v>
      </c>
      <c r="F88" s="126">
        <v>75</v>
      </c>
      <c r="G88" s="126">
        <f t="shared" si="11"/>
        <v>76</v>
      </c>
      <c r="H88" s="23">
        <v>80</v>
      </c>
      <c r="I88" s="23">
        <v>84</v>
      </c>
      <c r="J88" s="112">
        <f t="shared" si="6"/>
        <v>82</v>
      </c>
      <c r="K88" s="23">
        <v>86</v>
      </c>
      <c r="L88" s="23">
        <v>88</v>
      </c>
      <c r="M88" s="112">
        <f t="shared" si="7"/>
        <v>87</v>
      </c>
      <c r="N88" s="128">
        <v>86</v>
      </c>
      <c r="O88" s="129">
        <v>82</v>
      </c>
      <c r="P88" s="112">
        <f t="shared" si="8"/>
        <v>84</v>
      </c>
      <c r="Q88" s="127">
        <f t="shared" si="9"/>
        <v>82.25</v>
      </c>
      <c r="R88" s="127" t="str">
        <f t="shared" si="10"/>
        <v>Tốt</v>
      </c>
      <c r="S88" s="52"/>
    </row>
    <row r="89" spans="1:19" s="56" customFormat="1" ht="22.5" customHeight="1" x14ac:dyDescent="0.2">
      <c r="A89" s="23">
        <v>39</v>
      </c>
      <c r="B89" s="23" t="s">
        <v>1237</v>
      </c>
      <c r="C89" s="144" t="s">
        <v>59</v>
      </c>
      <c r="D89" s="145" t="s">
        <v>87</v>
      </c>
      <c r="E89" s="126">
        <v>75</v>
      </c>
      <c r="F89" s="126">
        <v>95</v>
      </c>
      <c r="G89" s="126">
        <f t="shared" si="11"/>
        <v>85</v>
      </c>
      <c r="H89" s="23">
        <v>85</v>
      </c>
      <c r="I89" s="23">
        <v>84</v>
      </c>
      <c r="J89" s="112">
        <f t="shared" si="6"/>
        <v>84.5</v>
      </c>
      <c r="K89" s="23">
        <v>85</v>
      </c>
      <c r="L89" s="23">
        <v>90</v>
      </c>
      <c r="M89" s="112">
        <f t="shared" si="7"/>
        <v>87.5</v>
      </c>
      <c r="N89" s="128">
        <v>94</v>
      </c>
      <c r="O89" s="129">
        <v>86</v>
      </c>
      <c r="P89" s="112">
        <f t="shared" si="8"/>
        <v>90</v>
      </c>
      <c r="Q89" s="127">
        <f t="shared" si="9"/>
        <v>86.75</v>
      </c>
      <c r="R89" s="127" t="str">
        <f t="shared" si="10"/>
        <v>Tốt</v>
      </c>
      <c r="S89" s="52"/>
    </row>
    <row r="90" spans="1:19" s="56" customFormat="1" ht="22.5" customHeight="1" x14ac:dyDescent="0.2">
      <c r="A90" s="23">
        <v>40</v>
      </c>
      <c r="B90" s="23" t="s">
        <v>1238</v>
      </c>
      <c r="C90" s="144" t="s">
        <v>226</v>
      </c>
      <c r="D90" s="145" t="s">
        <v>227</v>
      </c>
      <c r="E90" s="126">
        <v>81</v>
      </c>
      <c r="F90" s="126">
        <v>76</v>
      </c>
      <c r="G90" s="126">
        <f t="shared" si="11"/>
        <v>78.5</v>
      </c>
      <c r="H90" s="23">
        <v>80</v>
      </c>
      <c r="I90" s="23">
        <v>78</v>
      </c>
      <c r="J90" s="112">
        <f t="shared" si="6"/>
        <v>79</v>
      </c>
      <c r="K90" s="23">
        <v>81</v>
      </c>
      <c r="L90" s="23">
        <v>87</v>
      </c>
      <c r="M90" s="112">
        <f t="shared" si="7"/>
        <v>84</v>
      </c>
      <c r="N90" s="128">
        <v>64</v>
      </c>
      <c r="O90" s="129">
        <v>84</v>
      </c>
      <c r="P90" s="112">
        <f t="shared" si="8"/>
        <v>74</v>
      </c>
      <c r="Q90" s="127">
        <f t="shared" si="9"/>
        <v>78.875</v>
      </c>
      <c r="R90" s="127" t="str">
        <f t="shared" si="10"/>
        <v>Khá</v>
      </c>
      <c r="S90" s="52"/>
    </row>
    <row r="91" spans="1:19" s="56" customFormat="1" ht="22.5" customHeight="1" x14ac:dyDescent="0.2">
      <c r="A91" s="23">
        <v>41</v>
      </c>
      <c r="B91" s="23" t="s">
        <v>1239</v>
      </c>
      <c r="C91" s="144" t="s">
        <v>1240</v>
      </c>
      <c r="D91" s="145" t="s">
        <v>1241</v>
      </c>
      <c r="E91" s="126">
        <v>75</v>
      </c>
      <c r="F91" s="126">
        <v>86</v>
      </c>
      <c r="G91" s="126">
        <f t="shared" si="11"/>
        <v>80.5</v>
      </c>
      <c r="H91" s="23">
        <v>84</v>
      </c>
      <c r="I91" s="23">
        <v>84</v>
      </c>
      <c r="J91" s="112">
        <f t="shared" si="6"/>
        <v>84</v>
      </c>
      <c r="K91" s="23">
        <v>81</v>
      </c>
      <c r="L91" s="23">
        <v>87</v>
      </c>
      <c r="M91" s="112">
        <f t="shared" si="7"/>
        <v>84</v>
      </c>
      <c r="N91" s="128">
        <v>64</v>
      </c>
      <c r="O91" s="129">
        <v>85</v>
      </c>
      <c r="P91" s="112">
        <f t="shared" si="8"/>
        <v>74.5</v>
      </c>
      <c r="Q91" s="127">
        <f t="shared" si="9"/>
        <v>80.75</v>
      </c>
      <c r="R91" s="127" t="str">
        <f t="shared" si="10"/>
        <v>Tốt</v>
      </c>
      <c r="S91" s="52"/>
    </row>
    <row r="92" spans="1:19" s="56" customFormat="1" ht="22.5" customHeight="1" x14ac:dyDescent="0.2">
      <c r="A92" s="23">
        <v>42</v>
      </c>
      <c r="B92" s="23" t="s">
        <v>1242</v>
      </c>
      <c r="C92" s="144" t="s">
        <v>1184</v>
      </c>
      <c r="D92" s="145" t="s">
        <v>1241</v>
      </c>
      <c r="E92" s="126">
        <v>76</v>
      </c>
      <c r="F92" s="126">
        <v>75</v>
      </c>
      <c r="G92" s="126">
        <f t="shared" si="11"/>
        <v>75.5</v>
      </c>
      <c r="H92" s="23">
        <v>78</v>
      </c>
      <c r="I92" s="23">
        <v>80</v>
      </c>
      <c r="J92" s="112">
        <f t="shared" si="6"/>
        <v>79</v>
      </c>
      <c r="K92" s="23">
        <v>80</v>
      </c>
      <c r="L92" s="23">
        <v>89</v>
      </c>
      <c r="M92" s="112">
        <f t="shared" si="7"/>
        <v>84.5</v>
      </c>
      <c r="N92" s="128">
        <v>64</v>
      </c>
      <c r="O92" s="129">
        <v>84</v>
      </c>
      <c r="P92" s="112">
        <f t="shared" si="8"/>
        <v>74</v>
      </c>
      <c r="Q92" s="127">
        <f t="shared" si="9"/>
        <v>78.25</v>
      </c>
      <c r="R92" s="127" t="str">
        <f t="shared" si="10"/>
        <v>Khá</v>
      </c>
      <c r="S92" s="52"/>
    </row>
    <row r="93" spans="1:19" s="56" customFormat="1" ht="22.5" customHeight="1" x14ac:dyDescent="0.2">
      <c r="A93" s="23">
        <v>43</v>
      </c>
      <c r="B93" s="23" t="s">
        <v>1243</v>
      </c>
      <c r="C93" s="144" t="s">
        <v>417</v>
      </c>
      <c r="D93" s="145" t="s">
        <v>1241</v>
      </c>
      <c r="E93" s="126">
        <v>70</v>
      </c>
      <c r="F93" s="126">
        <v>70</v>
      </c>
      <c r="G93" s="126">
        <f t="shared" si="11"/>
        <v>70</v>
      </c>
      <c r="H93" s="23">
        <v>64</v>
      </c>
      <c r="I93" s="23">
        <v>72</v>
      </c>
      <c r="J93" s="112">
        <f t="shared" si="6"/>
        <v>68</v>
      </c>
      <c r="K93" s="23">
        <v>64</v>
      </c>
      <c r="L93" s="23">
        <v>64</v>
      </c>
      <c r="M93" s="112">
        <f t="shared" si="7"/>
        <v>64</v>
      </c>
      <c r="N93" s="128">
        <v>64</v>
      </c>
      <c r="O93" s="129">
        <v>64</v>
      </c>
      <c r="P93" s="112">
        <f t="shared" si="8"/>
        <v>64</v>
      </c>
      <c r="Q93" s="127">
        <f t="shared" si="9"/>
        <v>66.5</v>
      </c>
      <c r="R93" s="127" t="str">
        <f t="shared" si="10"/>
        <v>Khá</v>
      </c>
      <c r="S93" s="52"/>
    </row>
    <row r="94" spans="1:19" s="56" customFormat="1" ht="22.5" customHeight="1" x14ac:dyDescent="0.2">
      <c r="A94" s="23">
        <v>44</v>
      </c>
      <c r="B94" s="23" t="s">
        <v>1244</v>
      </c>
      <c r="C94" s="144" t="s">
        <v>1245</v>
      </c>
      <c r="D94" s="145" t="s">
        <v>1246</v>
      </c>
      <c r="E94" s="126">
        <v>75</v>
      </c>
      <c r="F94" s="126">
        <v>79</v>
      </c>
      <c r="G94" s="126">
        <f t="shared" si="11"/>
        <v>77</v>
      </c>
      <c r="H94" s="23">
        <v>82</v>
      </c>
      <c r="I94" s="23">
        <v>78</v>
      </c>
      <c r="J94" s="112">
        <f t="shared" si="6"/>
        <v>80</v>
      </c>
      <c r="K94" s="23">
        <v>64</v>
      </c>
      <c r="L94" s="23">
        <v>84</v>
      </c>
      <c r="M94" s="112">
        <f t="shared" si="7"/>
        <v>74</v>
      </c>
      <c r="N94" s="128">
        <v>86</v>
      </c>
      <c r="O94" s="129">
        <v>85</v>
      </c>
      <c r="P94" s="112">
        <f t="shared" si="8"/>
        <v>85.5</v>
      </c>
      <c r="Q94" s="127">
        <f t="shared" si="9"/>
        <v>79.125</v>
      </c>
      <c r="R94" s="127" t="str">
        <f t="shared" si="10"/>
        <v>Khá</v>
      </c>
      <c r="S94" s="52"/>
    </row>
    <row r="95" spans="1:19" s="56" customFormat="1" ht="22.5" customHeight="1" x14ac:dyDescent="0.2">
      <c r="A95" s="23">
        <v>45</v>
      </c>
      <c r="B95" s="23" t="s">
        <v>1247</v>
      </c>
      <c r="C95" s="144" t="s">
        <v>1248</v>
      </c>
      <c r="D95" s="145" t="s">
        <v>1249</v>
      </c>
      <c r="E95" s="126">
        <v>81</v>
      </c>
      <c r="F95" s="126"/>
      <c r="G95" s="126">
        <v>81</v>
      </c>
      <c r="H95" s="23"/>
      <c r="I95" s="23">
        <v>82</v>
      </c>
      <c r="J95" s="112">
        <v>82</v>
      </c>
      <c r="K95" s="23">
        <v>86</v>
      </c>
      <c r="L95" s="23">
        <v>87</v>
      </c>
      <c r="M95" s="112">
        <f t="shared" si="7"/>
        <v>86.5</v>
      </c>
      <c r="N95" s="128">
        <v>90</v>
      </c>
      <c r="O95" s="129">
        <v>85</v>
      </c>
      <c r="P95" s="112">
        <f t="shared" si="8"/>
        <v>87.5</v>
      </c>
      <c r="Q95" s="127">
        <f>(O95+N95+L95+K95+I95+H95+F95+E95)/6</f>
        <v>85.166666666666671</v>
      </c>
      <c r="R95" s="127" t="str">
        <f t="shared" si="10"/>
        <v>Tốt</v>
      </c>
      <c r="S95" s="52"/>
    </row>
    <row r="96" spans="1:19" s="56" customFormat="1" ht="22.5" customHeight="1" x14ac:dyDescent="0.2">
      <c r="A96" s="23">
        <v>46</v>
      </c>
      <c r="B96" s="23" t="s">
        <v>1250</v>
      </c>
      <c r="C96" s="144" t="s">
        <v>1251</v>
      </c>
      <c r="D96" s="145" t="s">
        <v>1252</v>
      </c>
      <c r="E96" s="126">
        <v>80</v>
      </c>
      <c r="F96" s="126">
        <v>87</v>
      </c>
      <c r="G96" s="126">
        <f t="shared" si="11"/>
        <v>83.5</v>
      </c>
      <c r="H96" s="23">
        <v>80</v>
      </c>
      <c r="I96" s="23">
        <v>64</v>
      </c>
      <c r="J96" s="112">
        <f t="shared" si="6"/>
        <v>72</v>
      </c>
      <c r="K96" s="23">
        <v>64</v>
      </c>
      <c r="L96" s="23"/>
      <c r="M96" s="112">
        <v>64</v>
      </c>
      <c r="N96" s="128">
        <v>86</v>
      </c>
      <c r="O96" s="129">
        <v>85</v>
      </c>
      <c r="P96" s="112">
        <f t="shared" si="8"/>
        <v>85.5</v>
      </c>
      <c r="Q96" s="127">
        <f>(O96+N96+L96+K96+I96+H96+F96+E96)/7</f>
        <v>78</v>
      </c>
      <c r="R96" s="127" t="str">
        <f t="shared" si="10"/>
        <v>Khá</v>
      </c>
      <c r="S96" s="52"/>
    </row>
    <row r="97" spans="1:19" s="56" customFormat="1" ht="22.5" customHeight="1" x14ac:dyDescent="0.2">
      <c r="A97" s="23">
        <v>47</v>
      </c>
      <c r="B97" s="23" t="s">
        <v>1253</v>
      </c>
      <c r="C97" s="144" t="s">
        <v>1254</v>
      </c>
      <c r="D97" s="145" t="s">
        <v>99</v>
      </c>
      <c r="E97" s="126">
        <v>83</v>
      </c>
      <c r="F97" s="126">
        <v>88</v>
      </c>
      <c r="G97" s="126">
        <f t="shared" si="11"/>
        <v>85.5</v>
      </c>
      <c r="H97" s="23">
        <v>82</v>
      </c>
      <c r="I97" s="23">
        <v>84</v>
      </c>
      <c r="J97" s="112">
        <f t="shared" si="6"/>
        <v>83</v>
      </c>
      <c r="K97" s="23">
        <v>81</v>
      </c>
      <c r="L97" s="23">
        <v>88</v>
      </c>
      <c r="M97" s="112">
        <f t="shared" si="7"/>
        <v>84.5</v>
      </c>
      <c r="N97" s="128">
        <v>90</v>
      </c>
      <c r="O97" s="129">
        <v>85</v>
      </c>
      <c r="P97" s="112">
        <f t="shared" si="8"/>
        <v>87.5</v>
      </c>
      <c r="Q97" s="127">
        <f t="shared" si="9"/>
        <v>85.125</v>
      </c>
      <c r="R97" s="127" t="str">
        <f t="shared" si="10"/>
        <v>Tốt</v>
      </c>
      <c r="S97" s="52"/>
    </row>
    <row r="98" spans="1:19" s="56" customFormat="1" ht="22.5" customHeight="1" x14ac:dyDescent="0.2">
      <c r="A98" s="23">
        <v>48</v>
      </c>
      <c r="B98" s="23" t="s">
        <v>1255</v>
      </c>
      <c r="C98" s="144" t="s">
        <v>1256</v>
      </c>
      <c r="D98" s="145" t="s">
        <v>237</v>
      </c>
      <c r="E98" s="126">
        <v>80</v>
      </c>
      <c r="F98" s="126">
        <v>87</v>
      </c>
      <c r="G98" s="126">
        <f t="shared" si="11"/>
        <v>83.5</v>
      </c>
      <c r="H98" s="23">
        <v>84</v>
      </c>
      <c r="I98" s="23">
        <v>82</v>
      </c>
      <c r="J98" s="112">
        <f t="shared" si="6"/>
        <v>83</v>
      </c>
      <c r="K98" s="23">
        <v>78</v>
      </c>
      <c r="L98" s="23">
        <v>87</v>
      </c>
      <c r="M98" s="112">
        <f t="shared" si="7"/>
        <v>82.5</v>
      </c>
      <c r="N98" s="128">
        <v>86</v>
      </c>
      <c r="O98" s="129">
        <v>86</v>
      </c>
      <c r="P98" s="112">
        <f t="shared" si="8"/>
        <v>86</v>
      </c>
      <c r="Q98" s="127">
        <f t="shared" si="9"/>
        <v>83.75</v>
      </c>
      <c r="R98" s="127" t="str">
        <f t="shared" si="10"/>
        <v>Tốt</v>
      </c>
      <c r="S98" s="52"/>
    </row>
    <row r="99" spans="1:19" s="56" customFormat="1" ht="22.5" customHeight="1" x14ac:dyDescent="0.2">
      <c r="A99" s="23">
        <v>49</v>
      </c>
      <c r="B99" s="23" t="s">
        <v>1257</v>
      </c>
      <c r="C99" s="144" t="s">
        <v>1258</v>
      </c>
      <c r="D99" s="145" t="s">
        <v>237</v>
      </c>
      <c r="E99" s="126">
        <v>75</v>
      </c>
      <c r="F99" s="126">
        <v>95</v>
      </c>
      <c r="G99" s="126">
        <f t="shared" si="11"/>
        <v>85</v>
      </c>
      <c r="H99" s="23">
        <v>75</v>
      </c>
      <c r="I99" s="23">
        <v>85</v>
      </c>
      <c r="J99" s="112">
        <f t="shared" si="6"/>
        <v>80</v>
      </c>
      <c r="K99" s="23">
        <v>85</v>
      </c>
      <c r="L99" s="23">
        <v>87</v>
      </c>
      <c r="M99" s="112">
        <f t="shared" si="7"/>
        <v>86</v>
      </c>
      <c r="N99" s="128">
        <v>90</v>
      </c>
      <c r="O99" s="129">
        <v>86</v>
      </c>
      <c r="P99" s="112">
        <f t="shared" si="8"/>
        <v>88</v>
      </c>
      <c r="Q99" s="127">
        <f t="shared" si="9"/>
        <v>84.75</v>
      </c>
      <c r="R99" s="127" t="str">
        <f t="shared" si="10"/>
        <v>Tốt</v>
      </c>
      <c r="S99" s="52"/>
    </row>
    <row r="100" spans="1:19" s="56" customFormat="1" ht="22.5" customHeight="1" x14ac:dyDescent="0.2">
      <c r="A100" s="23">
        <v>50</v>
      </c>
      <c r="B100" s="23" t="s">
        <v>1259</v>
      </c>
      <c r="C100" s="144" t="s">
        <v>1260</v>
      </c>
      <c r="D100" s="145" t="s">
        <v>108</v>
      </c>
      <c r="E100" s="126">
        <v>64</v>
      </c>
      <c r="F100" s="126">
        <v>80</v>
      </c>
      <c r="G100" s="126">
        <f t="shared" si="11"/>
        <v>72</v>
      </c>
      <c r="H100" s="23">
        <v>73</v>
      </c>
      <c r="I100" s="23">
        <v>72</v>
      </c>
      <c r="J100" s="112">
        <f t="shared" si="6"/>
        <v>72.5</v>
      </c>
      <c r="K100" s="23">
        <v>64</v>
      </c>
      <c r="L100" s="23">
        <v>64</v>
      </c>
      <c r="M100" s="112">
        <f t="shared" si="7"/>
        <v>64</v>
      </c>
      <c r="N100" s="128">
        <v>64</v>
      </c>
      <c r="O100" s="129">
        <v>64</v>
      </c>
      <c r="P100" s="112">
        <f t="shared" si="8"/>
        <v>64</v>
      </c>
      <c r="Q100" s="127">
        <f t="shared" si="9"/>
        <v>68.125</v>
      </c>
      <c r="R100" s="127" t="str">
        <f t="shared" si="10"/>
        <v>Khá</v>
      </c>
      <c r="S100" s="52"/>
    </row>
    <row r="101" spans="1:19" s="56" customFormat="1" ht="22.5" customHeight="1" x14ac:dyDescent="0.2">
      <c r="A101" s="23">
        <v>51</v>
      </c>
      <c r="B101" s="23" t="s">
        <v>1261</v>
      </c>
      <c r="C101" s="144" t="s">
        <v>1262</v>
      </c>
      <c r="D101" s="145" t="s">
        <v>808</v>
      </c>
      <c r="E101" s="126">
        <v>75</v>
      </c>
      <c r="F101" s="126">
        <v>76</v>
      </c>
      <c r="G101" s="126">
        <f t="shared" si="11"/>
        <v>75.5</v>
      </c>
      <c r="H101" s="23">
        <v>78</v>
      </c>
      <c r="I101" s="23">
        <v>80</v>
      </c>
      <c r="J101" s="112">
        <f t="shared" si="6"/>
        <v>79</v>
      </c>
      <c r="K101" s="23">
        <v>83</v>
      </c>
      <c r="L101" s="23">
        <v>84</v>
      </c>
      <c r="M101" s="112">
        <f t="shared" si="7"/>
        <v>83.5</v>
      </c>
      <c r="N101" s="128">
        <v>86</v>
      </c>
      <c r="O101" s="129">
        <v>80</v>
      </c>
      <c r="P101" s="112">
        <f t="shared" si="8"/>
        <v>83</v>
      </c>
      <c r="Q101" s="127">
        <f t="shared" si="9"/>
        <v>80.25</v>
      </c>
      <c r="R101" s="127" t="str">
        <f t="shared" si="10"/>
        <v>Tốt</v>
      </c>
      <c r="S101" s="52"/>
    </row>
    <row r="102" spans="1:19" s="56" customFormat="1" ht="22.5" customHeight="1" x14ac:dyDescent="0.2">
      <c r="A102" s="23">
        <v>52</v>
      </c>
      <c r="B102" s="23" t="s">
        <v>1263</v>
      </c>
      <c r="C102" s="144" t="s">
        <v>1264</v>
      </c>
      <c r="D102" s="145" t="s">
        <v>808</v>
      </c>
      <c r="E102" s="126">
        <v>78</v>
      </c>
      <c r="F102" s="126">
        <v>88</v>
      </c>
      <c r="G102" s="126">
        <f t="shared" si="11"/>
        <v>83</v>
      </c>
      <c r="H102" s="23">
        <v>86</v>
      </c>
      <c r="I102" s="23">
        <v>86</v>
      </c>
      <c r="J102" s="112">
        <f t="shared" si="6"/>
        <v>86</v>
      </c>
      <c r="K102" s="23">
        <v>85</v>
      </c>
      <c r="L102" s="23">
        <v>90</v>
      </c>
      <c r="M102" s="112">
        <f t="shared" si="7"/>
        <v>87.5</v>
      </c>
      <c r="N102" s="128">
        <v>90</v>
      </c>
      <c r="O102" s="129">
        <v>88</v>
      </c>
      <c r="P102" s="112">
        <f t="shared" si="8"/>
        <v>89</v>
      </c>
      <c r="Q102" s="127">
        <f t="shared" si="9"/>
        <v>86.375</v>
      </c>
      <c r="R102" s="127" t="str">
        <f t="shared" si="10"/>
        <v>Tốt</v>
      </c>
      <c r="S102" s="52"/>
    </row>
    <row r="103" spans="1:19" s="56" customFormat="1" ht="22.5" customHeight="1" x14ac:dyDescent="0.2">
      <c r="A103" s="23">
        <v>53</v>
      </c>
      <c r="B103" s="23" t="s">
        <v>1265</v>
      </c>
      <c r="C103" s="144" t="s">
        <v>1266</v>
      </c>
      <c r="D103" s="145" t="s">
        <v>1267</v>
      </c>
      <c r="E103" s="126">
        <v>80</v>
      </c>
      <c r="F103" s="126">
        <v>78</v>
      </c>
      <c r="G103" s="126">
        <f t="shared" si="11"/>
        <v>79</v>
      </c>
      <c r="H103" s="23">
        <v>80</v>
      </c>
      <c r="I103" s="23">
        <v>80</v>
      </c>
      <c r="J103" s="112">
        <f t="shared" si="6"/>
        <v>80</v>
      </c>
      <c r="K103" s="23">
        <v>82</v>
      </c>
      <c r="L103" s="23">
        <v>85</v>
      </c>
      <c r="M103" s="112">
        <f t="shared" si="7"/>
        <v>83.5</v>
      </c>
      <c r="N103" s="128">
        <v>88</v>
      </c>
      <c r="O103" s="129">
        <v>84</v>
      </c>
      <c r="P103" s="112">
        <f t="shared" si="8"/>
        <v>86</v>
      </c>
      <c r="Q103" s="127">
        <f t="shared" si="9"/>
        <v>82.125</v>
      </c>
      <c r="R103" s="127" t="str">
        <f t="shared" si="10"/>
        <v>Tốt</v>
      </c>
      <c r="S103" s="52"/>
    </row>
    <row r="104" spans="1:19" s="56" customFormat="1" ht="22.5" customHeight="1" x14ac:dyDescent="0.2">
      <c r="A104" s="23">
        <v>54</v>
      </c>
      <c r="B104" s="23" t="s">
        <v>1268</v>
      </c>
      <c r="C104" s="144" t="s">
        <v>1269</v>
      </c>
      <c r="D104" s="145" t="s">
        <v>113</v>
      </c>
      <c r="E104" s="126">
        <v>94</v>
      </c>
      <c r="F104" s="126">
        <v>92</v>
      </c>
      <c r="G104" s="126">
        <f t="shared" si="11"/>
        <v>93</v>
      </c>
      <c r="H104" s="23">
        <v>95</v>
      </c>
      <c r="I104" s="23">
        <v>95</v>
      </c>
      <c r="J104" s="112">
        <f t="shared" si="6"/>
        <v>95</v>
      </c>
      <c r="K104" s="23">
        <v>98</v>
      </c>
      <c r="L104" s="23">
        <v>100</v>
      </c>
      <c r="M104" s="112">
        <f t="shared" si="7"/>
        <v>99</v>
      </c>
      <c r="N104" s="128">
        <v>100</v>
      </c>
      <c r="O104" s="129">
        <v>94</v>
      </c>
      <c r="P104" s="112">
        <f t="shared" si="8"/>
        <v>97</v>
      </c>
      <c r="Q104" s="127">
        <f t="shared" si="9"/>
        <v>96</v>
      </c>
      <c r="R104" s="127" t="str">
        <f t="shared" si="10"/>
        <v>Xuất sắc</v>
      </c>
      <c r="S104" s="52"/>
    </row>
    <row r="105" spans="1:19" s="56" customFormat="1" ht="22.5" customHeight="1" x14ac:dyDescent="0.2">
      <c r="A105" s="23">
        <v>55</v>
      </c>
      <c r="B105" s="23" t="s">
        <v>1270</v>
      </c>
      <c r="C105" s="144" t="s">
        <v>1271</v>
      </c>
      <c r="D105" s="145" t="s">
        <v>1272</v>
      </c>
      <c r="E105" s="126">
        <v>69</v>
      </c>
      <c r="F105" s="126">
        <v>83</v>
      </c>
      <c r="G105" s="126">
        <f t="shared" si="11"/>
        <v>76</v>
      </c>
      <c r="H105" s="23">
        <v>75</v>
      </c>
      <c r="I105" s="23">
        <v>78</v>
      </c>
      <c r="J105" s="112">
        <f t="shared" si="6"/>
        <v>76.5</v>
      </c>
      <c r="K105" s="23">
        <v>86</v>
      </c>
      <c r="L105" s="23">
        <v>88</v>
      </c>
      <c r="M105" s="112">
        <f t="shared" si="7"/>
        <v>87</v>
      </c>
      <c r="N105" s="128">
        <v>64</v>
      </c>
      <c r="O105" s="129">
        <v>82</v>
      </c>
      <c r="P105" s="112">
        <f t="shared" si="8"/>
        <v>73</v>
      </c>
      <c r="Q105" s="127">
        <f t="shared" si="9"/>
        <v>78.125</v>
      </c>
      <c r="R105" s="127" t="str">
        <f t="shared" si="10"/>
        <v>Khá</v>
      </c>
      <c r="S105" s="52"/>
    </row>
    <row r="106" spans="1:19" s="56" customFormat="1" ht="22.5" customHeight="1" x14ac:dyDescent="0.2">
      <c r="A106" s="23">
        <v>56</v>
      </c>
      <c r="B106" s="23" t="s">
        <v>1273</v>
      </c>
      <c r="C106" s="144" t="s">
        <v>429</v>
      </c>
      <c r="D106" s="145" t="s">
        <v>1272</v>
      </c>
      <c r="E106" s="126">
        <v>75</v>
      </c>
      <c r="F106" s="126">
        <v>80</v>
      </c>
      <c r="G106" s="126">
        <f t="shared" si="11"/>
        <v>77.5</v>
      </c>
      <c r="H106" s="23">
        <v>84</v>
      </c>
      <c r="I106" s="23">
        <v>82</v>
      </c>
      <c r="J106" s="112">
        <f t="shared" si="6"/>
        <v>83</v>
      </c>
      <c r="K106" s="23">
        <v>80</v>
      </c>
      <c r="L106" s="23">
        <v>84</v>
      </c>
      <c r="M106" s="112">
        <f t="shared" si="7"/>
        <v>82</v>
      </c>
      <c r="N106" s="128">
        <v>90</v>
      </c>
      <c r="O106" s="129">
        <v>84</v>
      </c>
      <c r="P106" s="112">
        <f t="shared" si="8"/>
        <v>87</v>
      </c>
      <c r="Q106" s="127">
        <f t="shared" si="9"/>
        <v>82.375</v>
      </c>
      <c r="R106" s="127" t="str">
        <f t="shared" si="10"/>
        <v>Tốt</v>
      </c>
      <c r="S106" s="52"/>
    </row>
    <row r="107" spans="1:19" s="56" customFormat="1" ht="22.5" customHeight="1" x14ac:dyDescent="0.2">
      <c r="A107" s="23">
        <v>57</v>
      </c>
      <c r="B107" s="23" t="s">
        <v>1274</v>
      </c>
      <c r="C107" s="144" t="s">
        <v>354</v>
      </c>
      <c r="D107" s="145" t="s">
        <v>425</v>
      </c>
      <c r="E107" s="126">
        <v>80</v>
      </c>
      <c r="F107" s="126">
        <v>78</v>
      </c>
      <c r="G107" s="126">
        <f t="shared" si="11"/>
        <v>79</v>
      </c>
      <c r="H107" s="23">
        <v>86</v>
      </c>
      <c r="I107" s="23">
        <v>82</v>
      </c>
      <c r="J107" s="112">
        <f t="shared" si="6"/>
        <v>84</v>
      </c>
      <c r="K107" s="23">
        <v>85</v>
      </c>
      <c r="L107" s="23">
        <v>87</v>
      </c>
      <c r="M107" s="112">
        <f t="shared" si="7"/>
        <v>86</v>
      </c>
      <c r="N107" s="128">
        <v>90</v>
      </c>
      <c r="O107" s="129">
        <v>88</v>
      </c>
      <c r="P107" s="112">
        <f t="shared" si="8"/>
        <v>89</v>
      </c>
      <c r="Q107" s="127">
        <f t="shared" si="9"/>
        <v>84.5</v>
      </c>
      <c r="R107" s="127" t="str">
        <f t="shared" si="10"/>
        <v>Tốt</v>
      </c>
      <c r="S107" s="52"/>
    </row>
    <row r="108" spans="1:19" s="56" customFormat="1" ht="22.5" customHeight="1" x14ac:dyDescent="0.2">
      <c r="A108" s="23">
        <v>58</v>
      </c>
      <c r="B108" s="23" t="s">
        <v>1275</v>
      </c>
      <c r="C108" s="144" t="s">
        <v>251</v>
      </c>
      <c r="D108" s="145" t="s">
        <v>636</v>
      </c>
      <c r="E108" s="126">
        <v>80</v>
      </c>
      <c r="F108" s="126">
        <v>64</v>
      </c>
      <c r="G108" s="126">
        <f t="shared" si="11"/>
        <v>72</v>
      </c>
      <c r="H108" s="23">
        <v>75</v>
      </c>
      <c r="I108" s="23">
        <v>84</v>
      </c>
      <c r="J108" s="112">
        <f t="shared" si="6"/>
        <v>79.5</v>
      </c>
      <c r="K108" s="23">
        <v>85</v>
      </c>
      <c r="L108" s="23">
        <v>89</v>
      </c>
      <c r="M108" s="112">
        <f t="shared" si="7"/>
        <v>87</v>
      </c>
      <c r="N108" s="128">
        <v>94</v>
      </c>
      <c r="O108" s="129">
        <v>88</v>
      </c>
      <c r="P108" s="112">
        <f t="shared" si="8"/>
        <v>91</v>
      </c>
      <c r="Q108" s="127">
        <f t="shared" si="9"/>
        <v>82.375</v>
      </c>
      <c r="R108" s="127" t="str">
        <f t="shared" si="10"/>
        <v>Tốt</v>
      </c>
      <c r="S108" s="52"/>
    </row>
    <row r="109" spans="1:19" s="56" customFormat="1" ht="22.5" customHeight="1" x14ac:dyDescent="0.2">
      <c r="A109" s="23">
        <v>59</v>
      </c>
      <c r="B109" s="23" t="s">
        <v>1276</v>
      </c>
      <c r="C109" s="144" t="s">
        <v>1277</v>
      </c>
      <c r="D109" s="145" t="s">
        <v>256</v>
      </c>
      <c r="E109" s="126">
        <v>89</v>
      </c>
      <c r="F109" s="126">
        <v>95</v>
      </c>
      <c r="G109" s="126">
        <f t="shared" si="11"/>
        <v>92</v>
      </c>
      <c r="H109" s="23">
        <v>80</v>
      </c>
      <c r="I109" s="23">
        <v>92</v>
      </c>
      <c r="J109" s="112">
        <f t="shared" si="6"/>
        <v>86</v>
      </c>
      <c r="K109" s="23">
        <v>94</v>
      </c>
      <c r="L109" s="23">
        <v>94</v>
      </c>
      <c r="M109" s="112">
        <f t="shared" si="7"/>
        <v>94</v>
      </c>
      <c r="N109" s="128">
        <v>90</v>
      </c>
      <c r="O109" s="129">
        <v>88</v>
      </c>
      <c r="P109" s="112">
        <f t="shared" si="8"/>
        <v>89</v>
      </c>
      <c r="Q109" s="127">
        <f t="shared" si="9"/>
        <v>90.25</v>
      </c>
      <c r="R109" s="127" t="str">
        <f t="shared" si="10"/>
        <v>Xuất sắc</v>
      </c>
      <c r="S109" s="52"/>
    </row>
    <row r="110" spans="1:19" s="56" customFormat="1" ht="22.5" customHeight="1" x14ac:dyDescent="0.2">
      <c r="A110" s="23">
        <v>60</v>
      </c>
      <c r="B110" s="23" t="s">
        <v>1278</v>
      </c>
      <c r="C110" s="144" t="s">
        <v>1279</v>
      </c>
      <c r="D110" s="145" t="s">
        <v>256</v>
      </c>
      <c r="E110" s="126">
        <v>80</v>
      </c>
      <c r="F110" s="126">
        <v>76</v>
      </c>
      <c r="G110" s="126">
        <f t="shared" si="11"/>
        <v>78</v>
      </c>
      <c r="H110" s="23">
        <v>82</v>
      </c>
      <c r="I110" s="23">
        <v>82</v>
      </c>
      <c r="J110" s="112">
        <f t="shared" si="6"/>
        <v>82</v>
      </c>
      <c r="K110" s="23">
        <v>86</v>
      </c>
      <c r="L110" s="23">
        <v>90</v>
      </c>
      <c r="M110" s="112">
        <f t="shared" si="7"/>
        <v>88</v>
      </c>
      <c r="N110" s="128">
        <v>94</v>
      </c>
      <c r="O110" s="129">
        <v>88</v>
      </c>
      <c r="P110" s="112">
        <f t="shared" si="8"/>
        <v>91</v>
      </c>
      <c r="Q110" s="127">
        <f t="shared" si="9"/>
        <v>84.75</v>
      </c>
      <c r="R110" s="127" t="str">
        <f t="shared" si="10"/>
        <v>Tốt</v>
      </c>
      <c r="S110" s="52"/>
    </row>
    <row r="111" spans="1:19" s="56" customFormat="1" ht="22.5" customHeight="1" x14ac:dyDescent="0.2">
      <c r="A111" s="23">
        <v>61</v>
      </c>
      <c r="B111" s="23" t="s">
        <v>1280</v>
      </c>
      <c r="C111" s="144" t="s">
        <v>639</v>
      </c>
      <c r="D111" s="145" t="s">
        <v>126</v>
      </c>
      <c r="E111" s="126">
        <v>80</v>
      </c>
      <c r="F111" s="126">
        <v>80</v>
      </c>
      <c r="G111" s="126">
        <f t="shared" si="11"/>
        <v>80</v>
      </c>
      <c r="H111" s="23">
        <v>80</v>
      </c>
      <c r="I111" s="23">
        <v>82</v>
      </c>
      <c r="J111" s="112">
        <f t="shared" si="6"/>
        <v>81</v>
      </c>
      <c r="K111" s="23">
        <v>82</v>
      </c>
      <c r="L111" s="23">
        <v>89</v>
      </c>
      <c r="M111" s="112">
        <f t="shared" si="7"/>
        <v>85.5</v>
      </c>
      <c r="N111" s="128">
        <v>90</v>
      </c>
      <c r="O111" s="129">
        <v>86</v>
      </c>
      <c r="P111" s="112">
        <f t="shared" si="8"/>
        <v>88</v>
      </c>
      <c r="Q111" s="127">
        <f t="shared" si="9"/>
        <v>83.625</v>
      </c>
      <c r="R111" s="127" t="str">
        <f t="shared" si="10"/>
        <v>Tốt</v>
      </c>
      <c r="S111" s="52"/>
    </row>
    <row r="112" spans="1:19" s="56" customFormat="1" ht="22.5" customHeight="1" x14ac:dyDescent="0.2">
      <c r="A112" s="23">
        <v>62</v>
      </c>
      <c r="B112" s="23" t="s">
        <v>1281</v>
      </c>
      <c r="C112" s="144" t="s">
        <v>198</v>
      </c>
      <c r="D112" s="145" t="s">
        <v>126</v>
      </c>
      <c r="E112" s="126">
        <v>80</v>
      </c>
      <c r="F112" s="126">
        <v>64</v>
      </c>
      <c r="G112" s="126">
        <f t="shared" si="11"/>
        <v>72</v>
      </c>
      <c r="H112" s="23">
        <v>80</v>
      </c>
      <c r="I112" s="23">
        <v>86</v>
      </c>
      <c r="J112" s="112">
        <f t="shared" si="6"/>
        <v>83</v>
      </c>
      <c r="K112" s="23">
        <v>85</v>
      </c>
      <c r="L112" s="23">
        <v>92</v>
      </c>
      <c r="M112" s="112">
        <f t="shared" si="7"/>
        <v>88.5</v>
      </c>
      <c r="N112" s="128">
        <v>94</v>
      </c>
      <c r="O112" s="129">
        <v>88</v>
      </c>
      <c r="P112" s="112">
        <f t="shared" si="8"/>
        <v>91</v>
      </c>
      <c r="Q112" s="127">
        <f t="shared" si="9"/>
        <v>83.625</v>
      </c>
      <c r="R112" s="127" t="str">
        <f t="shared" si="10"/>
        <v>Tốt</v>
      </c>
      <c r="S112" s="52"/>
    </row>
    <row r="113" spans="1:19" s="56" customFormat="1" ht="22.5" customHeight="1" x14ac:dyDescent="0.2">
      <c r="A113" s="23">
        <v>63</v>
      </c>
      <c r="B113" s="23" t="s">
        <v>1282</v>
      </c>
      <c r="C113" s="144" t="s">
        <v>1283</v>
      </c>
      <c r="D113" s="145" t="s">
        <v>126</v>
      </c>
      <c r="E113" s="126">
        <v>80</v>
      </c>
      <c r="F113" s="126">
        <v>74</v>
      </c>
      <c r="G113" s="126">
        <f t="shared" si="11"/>
        <v>77</v>
      </c>
      <c r="H113" s="23">
        <v>75</v>
      </c>
      <c r="I113" s="23">
        <v>80</v>
      </c>
      <c r="J113" s="112">
        <f t="shared" si="6"/>
        <v>77.5</v>
      </c>
      <c r="K113" s="23">
        <v>87</v>
      </c>
      <c r="L113" s="23">
        <v>92</v>
      </c>
      <c r="M113" s="112">
        <f t="shared" si="7"/>
        <v>89.5</v>
      </c>
      <c r="N113" s="128">
        <v>91</v>
      </c>
      <c r="O113" s="129">
        <v>88</v>
      </c>
      <c r="P113" s="112">
        <f t="shared" si="8"/>
        <v>89.5</v>
      </c>
      <c r="Q113" s="127">
        <f t="shared" si="9"/>
        <v>83.375</v>
      </c>
      <c r="R113" s="127" t="str">
        <f t="shared" si="10"/>
        <v>Tốt</v>
      </c>
      <c r="S113" s="52"/>
    </row>
    <row r="114" spans="1:19" s="56" customFormat="1" ht="22.5" customHeight="1" x14ac:dyDescent="0.2">
      <c r="A114" s="23">
        <v>64</v>
      </c>
      <c r="B114" s="23" t="s">
        <v>1284</v>
      </c>
      <c r="C114" s="144" t="s">
        <v>1285</v>
      </c>
      <c r="D114" s="145" t="s">
        <v>136</v>
      </c>
      <c r="E114" s="126">
        <v>80</v>
      </c>
      <c r="F114" s="126">
        <v>80</v>
      </c>
      <c r="G114" s="126">
        <f t="shared" si="11"/>
        <v>80</v>
      </c>
      <c r="H114" s="23">
        <v>80</v>
      </c>
      <c r="I114" s="23">
        <v>78</v>
      </c>
      <c r="J114" s="112">
        <f t="shared" si="6"/>
        <v>79</v>
      </c>
      <c r="K114" s="23">
        <v>64</v>
      </c>
      <c r="L114" s="23">
        <v>78</v>
      </c>
      <c r="M114" s="112">
        <f t="shared" si="7"/>
        <v>71</v>
      </c>
      <c r="N114" s="128">
        <v>64</v>
      </c>
      <c r="O114" s="129">
        <v>70</v>
      </c>
      <c r="P114" s="112">
        <f t="shared" si="8"/>
        <v>67</v>
      </c>
      <c r="Q114" s="127">
        <f t="shared" si="9"/>
        <v>74.25</v>
      </c>
      <c r="R114" s="127" t="str">
        <f t="shared" si="10"/>
        <v>Khá</v>
      </c>
      <c r="S114" s="52"/>
    </row>
    <row r="115" spans="1:19" s="56" customFormat="1" ht="22.5" customHeight="1" x14ac:dyDescent="0.2">
      <c r="A115" s="23">
        <v>65</v>
      </c>
      <c r="B115" s="23" t="s">
        <v>1286</v>
      </c>
      <c r="C115" s="144" t="s">
        <v>1287</v>
      </c>
      <c r="D115" s="145" t="s">
        <v>1288</v>
      </c>
      <c r="E115" s="126">
        <v>84</v>
      </c>
      <c r="F115" s="126">
        <v>90</v>
      </c>
      <c r="G115" s="126">
        <f t="shared" si="11"/>
        <v>87</v>
      </c>
      <c r="H115" s="23">
        <v>92</v>
      </c>
      <c r="I115" s="23">
        <v>90</v>
      </c>
      <c r="J115" s="112">
        <f t="shared" si="6"/>
        <v>91</v>
      </c>
      <c r="K115" s="23">
        <v>94</v>
      </c>
      <c r="L115" s="23">
        <v>90</v>
      </c>
      <c r="M115" s="112">
        <f t="shared" si="7"/>
        <v>92</v>
      </c>
      <c r="N115" s="128">
        <v>90</v>
      </c>
      <c r="O115" s="129">
        <v>84</v>
      </c>
      <c r="P115" s="112">
        <f t="shared" si="8"/>
        <v>87</v>
      </c>
      <c r="Q115" s="127">
        <f t="shared" si="9"/>
        <v>89.25</v>
      </c>
      <c r="R115" s="127" t="str">
        <f t="shared" si="10"/>
        <v>Tốt</v>
      </c>
      <c r="S115" s="52"/>
    </row>
    <row r="116" spans="1:19" s="56" customFormat="1" ht="22.5" customHeight="1" x14ac:dyDescent="0.2">
      <c r="A116" s="23">
        <v>66</v>
      </c>
      <c r="B116" s="23" t="s">
        <v>1289</v>
      </c>
      <c r="C116" s="144" t="s">
        <v>1290</v>
      </c>
      <c r="D116" s="145" t="s">
        <v>644</v>
      </c>
      <c r="E116" s="126">
        <v>75</v>
      </c>
      <c r="F116" s="126">
        <v>81</v>
      </c>
      <c r="G116" s="126">
        <f t="shared" si="11"/>
        <v>78</v>
      </c>
      <c r="H116" s="23">
        <v>89</v>
      </c>
      <c r="I116" s="23">
        <v>82</v>
      </c>
      <c r="J116" s="112">
        <f t="shared" ref="J116:J122" si="12">(H116+I116)/2</f>
        <v>85.5</v>
      </c>
      <c r="K116" s="23">
        <v>84</v>
      </c>
      <c r="L116" s="23">
        <v>90</v>
      </c>
      <c r="M116" s="112">
        <f t="shared" ref="M116:M122" si="13">(L116+K116)/2</f>
        <v>87</v>
      </c>
      <c r="N116" s="128">
        <v>64</v>
      </c>
      <c r="O116" s="129">
        <v>85</v>
      </c>
      <c r="P116" s="112">
        <f t="shared" ref="P116:P122" si="14">(O116+N116)/2</f>
        <v>74.5</v>
      </c>
      <c r="Q116" s="127">
        <f t="shared" ref="Q116:Q122" si="15">(O116+N116+L116+K116+I116+H116+F116+E116)/8</f>
        <v>81.25</v>
      </c>
      <c r="R116" s="127" t="str">
        <f t="shared" ref="R116:R132" si="16">IF(Q116&gt;=90,"Xuất sắc", IF(AND(Q116&lt;90,Q116&gt;=80),"Tốt",IF(AND(Q116&lt;80,Q116&gt;=65),"Khá",IF(AND(Q116&lt;65,Q116&gt;=50),"Trung bình",IF(AND(Q116&lt;50, Q116&gt;=35),"Yếu","Kém")))))</f>
        <v>Tốt</v>
      </c>
      <c r="S116" s="52"/>
    </row>
    <row r="117" spans="1:19" s="56" customFormat="1" ht="22.5" customHeight="1" x14ac:dyDescent="0.2">
      <c r="A117" s="23">
        <v>67</v>
      </c>
      <c r="B117" s="23" t="s">
        <v>1291</v>
      </c>
      <c r="C117" s="144" t="s">
        <v>1248</v>
      </c>
      <c r="D117" s="145" t="s">
        <v>644</v>
      </c>
      <c r="E117" s="126">
        <v>77</v>
      </c>
      <c r="F117" s="126">
        <v>89</v>
      </c>
      <c r="G117" s="126">
        <f t="shared" si="11"/>
        <v>83</v>
      </c>
      <c r="H117" s="23">
        <v>89</v>
      </c>
      <c r="I117" s="23">
        <v>82</v>
      </c>
      <c r="J117" s="112">
        <f t="shared" si="12"/>
        <v>85.5</v>
      </c>
      <c r="K117" s="23">
        <v>82</v>
      </c>
      <c r="L117" s="23">
        <v>84</v>
      </c>
      <c r="M117" s="112">
        <f t="shared" si="13"/>
        <v>83</v>
      </c>
      <c r="N117" s="128">
        <v>64</v>
      </c>
      <c r="O117" s="129">
        <v>85</v>
      </c>
      <c r="P117" s="112">
        <f t="shared" si="14"/>
        <v>74.5</v>
      </c>
      <c r="Q117" s="127">
        <f t="shared" si="15"/>
        <v>81.5</v>
      </c>
      <c r="R117" s="127" t="str">
        <f t="shared" si="16"/>
        <v>Tốt</v>
      </c>
      <c r="S117" s="52"/>
    </row>
    <row r="118" spans="1:19" s="56" customFormat="1" ht="22.5" customHeight="1" x14ac:dyDescent="0.2">
      <c r="A118" s="23">
        <v>68</v>
      </c>
      <c r="B118" s="23" t="s">
        <v>1292</v>
      </c>
      <c r="C118" s="144" t="s">
        <v>1293</v>
      </c>
      <c r="D118" s="145" t="s">
        <v>644</v>
      </c>
      <c r="E118" s="126">
        <v>76</v>
      </c>
      <c r="F118" s="126">
        <v>78</v>
      </c>
      <c r="G118" s="126">
        <f t="shared" ref="G118:G124" si="17">(E118+F118)/2</f>
        <v>77</v>
      </c>
      <c r="H118" s="23">
        <v>80</v>
      </c>
      <c r="I118" s="23">
        <v>80</v>
      </c>
      <c r="J118" s="112">
        <f t="shared" si="12"/>
        <v>80</v>
      </c>
      <c r="K118" s="23">
        <v>81</v>
      </c>
      <c r="L118" s="23">
        <v>80</v>
      </c>
      <c r="M118" s="112">
        <f t="shared" si="13"/>
        <v>80.5</v>
      </c>
      <c r="N118" s="128">
        <v>80</v>
      </c>
      <c r="O118" s="129">
        <v>80</v>
      </c>
      <c r="P118" s="112">
        <f t="shared" si="14"/>
        <v>80</v>
      </c>
      <c r="Q118" s="127">
        <f t="shared" si="15"/>
        <v>79.375</v>
      </c>
      <c r="R118" s="127" t="str">
        <f t="shared" si="16"/>
        <v>Khá</v>
      </c>
      <c r="S118" s="52"/>
    </row>
    <row r="119" spans="1:19" s="56" customFormat="1" ht="22.5" customHeight="1" x14ac:dyDescent="0.2">
      <c r="A119" s="23">
        <v>69</v>
      </c>
      <c r="B119" s="23" t="s">
        <v>1294</v>
      </c>
      <c r="C119" s="144" t="s">
        <v>50</v>
      </c>
      <c r="D119" s="145" t="s">
        <v>321</v>
      </c>
      <c r="E119" s="126">
        <v>78</v>
      </c>
      <c r="F119" s="126">
        <v>77</v>
      </c>
      <c r="G119" s="126">
        <f t="shared" si="17"/>
        <v>77.5</v>
      </c>
      <c r="H119" s="23">
        <v>82</v>
      </c>
      <c r="I119" s="23">
        <v>76</v>
      </c>
      <c r="J119" s="112">
        <f t="shared" si="12"/>
        <v>79</v>
      </c>
      <c r="K119" s="23">
        <v>78</v>
      </c>
      <c r="L119" s="23">
        <v>80</v>
      </c>
      <c r="M119" s="112">
        <f t="shared" si="13"/>
        <v>79</v>
      </c>
      <c r="N119" s="128">
        <v>85</v>
      </c>
      <c r="O119" s="129">
        <v>85</v>
      </c>
      <c r="P119" s="112">
        <f t="shared" si="14"/>
        <v>85</v>
      </c>
      <c r="Q119" s="127">
        <f t="shared" si="15"/>
        <v>80.125</v>
      </c>
      <c r="R119" s="127" t="str">
        <f t="shared" si="16"/>
        <v>Tốt</v>
      </c>
      <c r="S119" s="52"/>
    </row>
    <row r="120" spans="1:19" s="56" customFormat="1" ht="22.5" customHeight="1" x14ac:dyDescent="0.2">
      <c r="A120" s="23">
        <v>70</v>
      </c>
      <c r="B120" s="23" t="s">
        <v>1295</v>
      </c>
      <c r="C120" s="144" t="s">
        <v>465</v>
      </c>
      <c r="D120" s="145" t="s">
        <v>323</v>
      </c>
      <c r="E120" s="126">
        <v>82</v>
      </c>
      <c r="F120" s="126">
        <v>90</v>
      </c>
      <c r="G120" s="126">
        <f t="shared" si="17"/>
        <v>86</v>
      </c>
      <c r="H120" s="23">
        <v>85</v>
      </c>
      <c r="I120" s="23">
        <v>78</v>
      </c>
      <c r="J120" s="112">
        <f t="shared" si="12"/>
        <v>81.5</v>
      </c>
      <c r="K120" s="23">
        <v>82</v>
      </c>
      <c r="L120" s="23">
        <v>84</v>
      </c>
      <c r="M120" s="112">
        <f t="shared" si="13"/>
        <v>83</v>
      </c>
      <c r="N120" s="128">
        <v>89</v>
      </c>
      <c r="O120" s="129">
        <v>85</v>
      </c>
      <c r="P120" s="112">
        <f t="shared" si="14"/>
        <v>87</v>
      </c>
      <c r="Q120" s="127">
        <f t="shared" si="15"/>
        <v>84.375</v>
      </c>
      <c r="R120" s="127" t="str">
        <f t="shared" si="16"/>
        <v>Tốt</v>
      </c>
      <c r="S120" s="52"/>
    </row>
    <row r="121" spans="1:19" s="56" customFormat="1" ht="22.5" customHeight="1" x14ac:dyDescent="0.2">
      <c r="A121" s="23">
        <v>71</v>
      </c>
      <c r="B121" s="23" t="s">
        <v>1296</v>
      </c>
      <c r="C121" s="153" t="s">
        <v>1297</v>
      </c>
      <c r="D121" s="154" t="s">
        <v>1298</v>
      </c>
      <c r="E121" s="126">
        <v>80</v>
      </c>
      <c r="F121" s="126">
        <v>79</v>
      </c>
      <c r="G121" s="126">
        <f t="shared" si="17"/>
        <v>79.5</v>
      </c>
      <c r="H121" s="23">
        <v>80</v>
      </c>
      <c r="I121" s="23">
        <v>80</v>
      </c>
      <c r="J121" s="112">
        <f t="shared" si="12"/>
        <v>80</v>
      </c>
      <c r="K121" s="23">
        <v>80</v>
      </c>
      <c r="L121" s="23">
        <v>87</v>
      </c>
      <c r="M121" s="112">
        <f t="shared" si="13"/>
        <v>83.5</v>
      </c>
      <c r="N121" s="128">
        <v>90</v>
      </c>
      <c r="O121" s="129">
        <v>86</v>
      </c>
      <c r="P121" s="112">
        <f t="shared" si="14"/>
        <v>88</v>
      </c>
      <c r="Q121" s="127">
        <f t="shared" si="15"/>
        <v>82.75</v>
      </c>
      <c r="R121" s="127" t="str">
        <f t="shared" si="16"/>
        <v>Tốt</v>
      </c>
      <c r="S121" s="52"/>
    </row>
    <row r="122" spans="1:19" s="56" customFormat="1" ht="22.5" customHeight="1" x14ac:dyDescent="0.2">
      <c r="A122" s="23">
        <v>72</v>
      </c>
      <c r="B122" s="23" t="s">
        <v>1299</v>
      </c>
      <c r="C122" s="144" t="s">
        <v>1300</v>
      </c>
      <c r="D122" s="145" t="s">
        <v>146</v>
      </c>
      <c r="E122" s="126">
        <v>76</v>
      </c>
      <c r="F122" s="126">
        <v>72</v>
      </c>
      <c r="G122" s="126">
        <f t="shared" si="17"/>
        <v>74</v>
      </c>
      <c r="H122" s="23">
        <v>70</v>
      </c>
      <c r="I122" s="23">
        <v>72</v>
      </c>
      <c r="J122" s="112">
        <f t="shared" si="12"/>
        <v>71</v>
      </c>
      <c r="K122" s="23">
        <v>64</v>
      </c>
      <c r="L122" s="23">
        <v>64</v>
      </c>
      <c r="M122" s="112">
        <f t="shared" si="13"/>
        <v>64</v>
      </c>
      <c r="N122" s="128">
        <v>64</v>
      </c>
      <c r="O122" s="129">
        <v>70</v>
      </c>
      <c r="P122" s="112">
        <f t="shared" si="14"/>
        <v>67</v>
      </c>
      <c r="Q122" s="127">
        <f t="shared" si="15"/>
        <v>69</v>
      </c>
      <c r="R122" s="127" t="str">
        <f t="shared" si="16"/>
        <v>Khá</v>
      </c>
      <c r="S122" s="52"/>
    </row>
    <row r="123" spans="1:19" s="56" customFormat="1" ht="22.5" customHeight="1" x14ac:dyDescent="0.2">
      <c r="A123" s="23">
        <v>73</v>
      </c>
      <c r="B123" s="23" t="s">
        <v>1301</v>
      </c>
      <c r="C123" s="144" t="s">
        <v>1302</v>
      </c>
      <c r="D123" s="145" t="s">
        <v>159</v>
      </c>
      <c r="E123" s="126">
        <v>80</v>
      </c>
      <c r="F123" s="126">
        <v>78</v>
      </c>
      <c r="G123" s="126">
        <f t="shared" si="17"/>
        <v>79</v>
      </c>
      <c r="H123" s="23">
        <v>80</v>
      </c>
      <c r="I123" s="23">
        <v>80</v>
      </c>
      <c r="J123" s="112">
        <f>(H123+I123)/2</f>
        <v>80</v>
      </c>
      <c r="K123" s="23">
        <v>81</v>
      </c>
      <c r="L123" s="23">
        <v>87</v>
      </c>
      <c r="M123" s="112">
        <f>(L123+K123)/2</f>
        <v>84</v>
      </c>
      <c r="N123" s="128">
        <v>89</v>
      </c>
      <c r="O123" s="129">
        <v>86</v>
      </c>
      <c r="P123" s="112">
        <f>(O123+N123)/2</f>
        <v>87.5</v>
      </c>
      <c r="Q123" s="127">
        <f>(O123+N123+L123+K123+I123+H123+F123+E123)/8</f>
        <v>82.625</v>
      </c>
      <c r="R123" s="127" t="str">
        <f t="shared" si="16"/>
        <v>Tốt</v>
      </c>
      <c r="S123" s="52"/>
    </row>
    <row r="124" spans="1:19" s="56" customFormat="1" ht="22.5" customHeight="1" x14ac:dyDescent="0.2">
      <c r="A124" s="23">
        <v>74</v>
      </c>
      <c r="B124" s="23" t="s">
        <v>1303</v>
      </c>
      <c r="C124" s="144" t="s">
        <v>1304</v>
      </c>
      <c r="D124" s="145" t="s">
        <v>159</v>
      </c>
      <c r="E124" s="126">
        <v>78</v>
      </c>
      <c r="F124" s="126">
        <v>85</v>
      </c>
      <c r="G124" s="126">
        <f t="shared" si="17"/>
        <v>81.5</v>
      </c>
      <c r="H124" s="23">
        <v>76</v>
      </c>
      <c r="I124" s="23">
        <v>78</v>
      </c>
      <c r="J124" s="112">
        <f>(H124+I124)/2</f>
        <v>77</v>
      </c>
      <c r="K124" s="23">
        <v>86</v>
      </c>
      <c r="L124" s="23">
        <v>88</v>
      </c>
      <c r="M124" s="112">
        <f>(L124+K124)/2</f>
        <v>87</v>
      </c>
      <c r="N124" s="128">
        <v>94</v>
      </c>
      <c r="O124" s="129">
        <v>88</v>
      </c>
      <c r="P124" s="112">
        <f>(O124+N124)/2</f>
        <v>91</v>
      </c>
      <c r="Q124" s="127">
        <f>(O124+N124+L124+K124+I124+H124+F124+E124)/8</f>
        <v>84.125</v>
      </c>
      <c r="R124" s="127" t="str">
        <f t="shared" si="16"/>
        <v>Tốt</v>
      </c>
      <c r="S124" s="52"/>
    </row>
    <row r="125" spans="1:19" s="134" customFormat="1" ht="22.5" customHeight="1" x14ac:dyDescent="0.2">
      <c r="A125" s="146"/>
      <c r="B125" s="146"/>
      <c r="C125" s="147"/>
      <c r="D125" s="147"/>
      <c r="E125" s="130"/>
      <c r="F125" s="130"/>
      <c r="G125" s="130"/>
      <c r="H125" s="146"/>
      <c r="I125" s="146"/>
      <c r="J125" s="148"/>
      <c r="K125" s="146"/>
      <c r="L125" s="146"/>
      <c r="M125" s="148"/>
      <c r="N125" s="131"/>
      <c r="O125" s="132"/>
      <c r="P125" s="148"/>
      <c r="Q125" s="133"/>
      <c r="R125" s="133"/>
    </row>
    <row r="126" spans="1:19" s="134" customFormat="1" ht="22.5" customHeight="1" x14ac:dyDescent="0.2">
      <c r="A126" s="146"/>
      <c r="B126" s="146"/>
      <c r="C126" s="147"/>
      <c r="D126" s="147"/>
      <c r="E126" s="130"/>
      <c r="F126" s="130"/>
      <c r="G126" s="130"/>
      <c r="H126" s="146"/>
      <c r="I126" s="146"/>
      <c r="J126" s="148"/>
      <c r="K126" s="146"/>
      <c r="L126" s="146"/>
      <c r="M126" s="148"/>
      <c r="N126" s="131"/>
      <c r="O126" s="132"/>
      <c r="P126" s="148"/>
      <c r="Q126" s="133"/>
      <c r="R126" s="133"/>
    </row>
    <row r="127" spans="1:19" s="56" customFormat="1" ht="22.5" customHeight="1" x14ac:dyDescent="0.2">
      <c r="A127" s="274" t="s">
        <v>1305</v>
      </c>
      <c r="B127" s="27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</row>
    <row r="128" spans="1:19" s="56" customFormat="1" ht="22.5" customHeight="1" x14ac:dyDescent="0.2">
      <c r="A128" s="265" t="s">
        <v>4</v>
      </c>
      <c r="B128" s="265" t="s">
        <v>1014</v>
      </c>
      <c r="C128" s="265" t="s">
        <v>1015</v>
      </c>
      <c r="D128" s="265"/>
      <c r="E128" s="265" t="s">
        <v>8</v>
      </c>
      <c r="F128" s="265"/>
      <c r="G128" s="265"/>
      <c r="H128" s="265"/>
      <c r="I128" s="265"/>
      <c r="J128" s="265"/>
      <c r="K128" s="265"/>
      <c r="L128" s="265"/>
      <c r="M128" s="265"/>
      <c r="N128" s="265"/>
      <c r="O128" s="265"/>
      <c r="P128" s="265"/>
      <c r="Q128" s="269" t="s">
        <v>1109</v>
      </c>
      <c r="R128" s="269" t="s">
        <v>14</v>
      </c>
      <c r="S128" s="265" t="s">
        <v>852</v>
      </c>
    </row>
    <row r="129" spans="1:19" s="56" customFormat="1" ht="22.5" customHeight="1" x14ac:dyDescent="0.2">
      <c r="A129" s="265"/>
      <c r="B129" s="265"/>
      <c r="C129" s="265"/>
      <c r="D129" s="265"/>
      <c r="E129" s="265" t="s">
        <v>9</v>
      </c>
      <c r="F129" s="265"/>
      <c r="G129" s="265" t="s">
        <v>17</v>
      </c>
      <c r="H129" s="265" t="s">
        <v>10</v>
      </c>
      <c r="I129" s="265"/>
      <c r="J129" s="265" t="s">
        <v>17</v>
      </c>
      <c r="K129" s="265" t="s">
        <v>11</v>
      </c>
      <c r="L129" s="265"/>
      <c r="M129" s="265" t="s">
        <v>17</v>
      </c>
      <c r="N129" s="265" t="s">
        <v>12</v>
      </c>
      <c r="O129" s="265"/>
      <c r="P129" s="265" t="s">
        <v>17</v>
      </c>
      <c r="Q129" s="269"/>
      <c r="R129" s="269"/>
      <c r="S129" s="265"/>
    </row>
    <row r="130" spans="1:19" s="56" customFormat="1" ht="22.5" customHeight="1" x14ac:dyDescent="0.2">
      <c r="A130" s="265"/>
      <c r="B130" s="265"/>
      <c r="C130" s="265"/>
      <c r="D130" s="265"/>
      <c r="E130" s="115" t="s">
        <v>15</v>
      </c>
      <c r="F130" s="115" t="s">
        <v>16</v>
      </c>
      <c r="G130" s="265"/>
      <c r="H130" s="115" t="s">
        <v>18</v>
      </c>
      <c r="I130" s="115" t="s">
        <v>19</v>
      </c>
      <c r="J130" s="265"/>
      <c r="K130" s="115" t="s">
        <v>20</v>
      </c>
      <c r="L130" s="115" t="s">
        <v>21</v>
      </c>
      <c r="M130" s="265"/>
      <c r="N130" s="115" t="s">
        <v>1110</v>
      </c>
      <c r="O130" s="115" t="s">
        <v>1111</v>
      </c>
      <c r="P130" s="265"/>
      <c r="Q130" s="269"/>
      <c r="R130" s="269"/>
      <c r="S130" s="265"/>
    </row>
    <row r="131" spans="1:19" s="56" customFormat="1" ht="22.5" customHeight="1" x14ac:dyDescent="0.2">
      <c r="A131" s="23">
        <v>1</v>
      </c>
      <c r="B131" s="23" t="s">
        <v>1306</v>
      </c>
      <c r="C131" s="144" t="s">
        <v>59</v>
      </c>
      <c r="D131" s="145" t="s">
        <v>188</v>
      </c>
      <c r="E131" s="126"/>
      <c r="F131" s="126"/>
      <c r="G131" s="126"/>
      <c r="H131" s="23"/>
      <c r="I131" s="23"/>
      <c r="J131" s="112"/>
      <c r="K131" s="23"/>
      <c r="L131" s="23">
        <v>80</v>
      </c>
      <c r="M131" s="112">
        <v>80</v>
      </c>
      <c r="N131" s="128">
        <v>86</v>
      </c>
      <c r="O131" s="129">
        <v>85</v>
      </c>
      <c r="P131" s="112">
        <f>(O131+N131)/2</f>
        <v>85.5</v>
      </c>
      <c r="Q131" s="127">
        <f>(O131+N131+L131+K131+I131+H131+F131+E131)/3</f>
        <v>83.666666666666671</v>
      </c>
      <c r="R131" s="127" t="str">
        <f t="shared" si="16"/>
        <v>Tốt</v>
      </c>
      <c r="S131" s="52"/>
    </row>
    <row r="132" spans="1:19" s="56" customFormat="1" ht="22.5" customHeight="1" x14ac:dyDescent="0.2">
      <c r="A132" s="23">
        <v>2</v>
      </c>
      <c r="B132" s="23" t="s">
        <v>1307</v>
      </c>
      <c r="C132" s="144" t="s">
        <v>1308</v>
      </c>
      <c r="D132" s="145" t="s">
        <v>1309</v>
      </c>
      <c r="E132" s="126"/>
      <c r="F132" s="126"/>
      <c r="G132" s="126"/>
      <c r="H132" s="23"/>
      <c r="I132" s="23"/>
      <c r="J132" s="112"/>
      <c r="K132" s="23"/>
      <c r="L132" s="23">
        <v>80</v>
      </c>
      <c r="M132" s="112">
        <v>80</v>
      </c>
      <c r="N132" s="128">
        <v>86</v>
      </c>
      <c r="O132" s="129">
        <v>85</v>
      </c>
      <c r="P132" s="112">
        <f>(O132+N132)/2</f>
        <v>85.5</v>
      </c>
      <c r="Q132" s="127">
        <f>(O132+N132+L132+K132+I132+H132+F132+E132)/3</f>
        <v>83.666666666666671</v>
      </c>
      <c r="R132" s="127" t="str">
        <f t="shared" si="16"/>
        <v>Tốt</v>
      </c>
      <c r="S132" s="52"/>
    </row>
    <row r="133" spans="1:19" s="149" customFormat="1" ht="22.5" customHeight="1" x14ac:dyDescent="0.2"/>
    <row r="134" spans="1:19" s="149" customFormat="1" ht="22.5" customHeight="1" x14ac:dyDescent="0.25">
      <c r="B134" s="109" t="s">
        <v>1886</v>
      </c>
      <c r="C134" s="110">
        <v>106</v>
      </c>
      <c r="D134" s="109"/>
    </row>
    <row r="135" spans="1:19" s="149" customFormat="1" ht="22.5" customHeight="1" x14ac:dyDescent="0.25">
      <c r="B135" s="109" t="s">
        <v>1887</v>
      </c>
      <c r="C135" s="109">
        <v>4</v>
      </c>
      <c r="D135" s="109"/>
    </row>
    <row r="136" spans="1:19" s="149" customFormat="1" ht="22.5" customHeight="1" x14ac:dyDescent="0.25">
      <c r="B136" s="109" t="s">
        <v>1893</v>
      </c>
      <c r="C136" s="109">
        <v>80</v>
      </c>
      <c r="D136" s="109"/>
    </row>
    <row r="137" spans="1:19" s="149" customFormat="1" ht="22.5" customHeight="1" x14ac:dyDescent="0.25">
      <c r="B137" s="109" t="s">
        <v>1428</v>
      </c>
      <c r="C137" s="109">
        <v>22</v>
      </c>
      <c r="D137" s="109"/>
    </row>
    <row r="138" spans="1:19" s="149" customFormat="1" ht="22.5" customHeight="1" x14ac:dyDescent="0.25">
      <c r="B138" s="109" t="s">
        <v>1889</v>
      </c>
      <c r="C138" s="109">
        <v>0</v>
      </c>
      <c r="D138" s="109"/>
    </row>
    <row r="139" spans="1:19" s="149" customFormat="1" ht="22.5" customHeight="1" x14ac:dyDescent="0.25">
      <c r="B139" s="109" t="s">
        <v>1892</v>
      </c>
      <c r="C139" s="109">
        <v>0</v>
      </c>
      <c r="D139" s="109"/>
    </row>
    <row r="140" spans="1:19" s="149" customFormat="1" ht="22.5" customHeight="1" x14ac:dyDescent="0.2"/>
    <row r="141" spans="1:19" s="149" customFormat="1" ht="22.5" customHeight="1" x14ac:dyDescent="0.2"/>
    <row r="142" spans="1:19" s="149" customFormat="1" ht="22.5" customHeight="1" x14ac:dyDescent="0.2"/>
    <row r="143" spans="1:19" s="149" customFormat="1" ht="22.5" customHeight="1" x14ac:dyDescent="0.2"/>
    <row r="144" spans="1:19" s="149" customFormat="1" ht="22.5" customHeight="1" x14ac:dyDescent="0.2"/>
    <row r="145" s="149" customFormat="1" ht="22.5" customHeight="1" x14ac:dyDescent="0.2"/>
    <row r="146" s="149" customFormat="1" ht="22.5" customHeight="1" x14ac:dyDescent="0.2"/>
    <row r="147" s="149" customFormat="1" ht="22.5" customHeight="1" x14ac:dyDescent="0.2"/>
    <row r="148" s="149" customFormat="1" ht="22.5" customHeight="1" x14ac:dyDescent="0.2"/>
    <row r="149" s="149" customFormat="1" ht="22.5" customHeight="1" x14ac:dyDescent="0.2"/>
    <row r="150" s="149" customFormat="1" ht="22.5" customHeight="1" x14ac:dyDescent="0.2"/>
    <row r="151" s="149" customFormat="1" ht="22.5" customHeight="1" x14ac:dyDescent="0.2"/>
    <row r="152" s="149" customFormat="1" ht="22.5" customHeight="1" x14ac:dyDescent="0.2"/>
    <row r="153" s="149" customFormat="1" ht="22.5" customHeight="1" x14ac:dyDescent="0.2"/>
    <row r="154" s="149" customFormat="1" ht="22.5" customHeight="1" x14ac:dyDescent="0.2"/>
    <row r="155" s="149" customFormat="1" ht="22.5" customHeight="1" x14ac:dyDescent="0.2"/>
    <row r="156" s="149" customFormat="1" ht="22.5" customHeight="1" x14ac:dyDescent="0.2"/>
    <row r="157" s="149" customFormat="1" ht="22.5" customHeight="1" x14ac:dyDescent="0.2"/>
    <row r="158" s="149" customFormat="1" ht="22.5" customHeight="1" x14ac:dyDescent="0.2"/>
    <row r="159" s="149" customFormat="1" ht="22.5" customHeight="1" x14ac:dyDescent="0.2"/>
    <row r="160" s="149" customFormat="1" ht="22.5" customHeight="1" x14ac:dyDescent="0.2"/>
    <row r="161" s="149" customFormat="1" ht="22.5" customHeight="1" x14ac:dyDescent="0.2"/>
    <row r="162" s="149" customFormat="1" ht="22.5" customHeight="1" x14ac:dyDescent="0.2"/>
    <row r="163" s="149" customFormat="1" ht="22.5" customHeight="1" x14ac:dyDescent="0.2"/>
    <row r="164" s="149" customFormat="1" ht="22.5" customHeight="1" x14ac:dyDescent="0.2"/>
    <row r="165" s="149" customFormat="1" ht="22.5" customHeight="1" x14ac:dyDescent="0.2"/>
    <row r="166" s="149" customFormat="1" ht="22.5" customHeight="1" x14ac:dyDescent="0.2"/>
    <row r="167" s="149" customFormat="1" ht="22.5" customHeight="1" x14ac:dyDescent="0.2"/>
    <row r="168" s="149" customFormat="1" ht="22.5" customHeight="1" x14ac:dyDescent="0.2"/>
    <row r="169" s="149" customFormat="1" ht="22.5" customHeight="1" x14ac:dyDescent="0.2"/>
    <row r="170" s="149" customFormat="1" ht="22.5" customHeight="1" x14ac:dyDescent="0.2"/>
    <row r="171" s="149" customFormat="1" ht="22.5" customHeight="1" x14ac:dyDescent="0.2"/>
    <row r="172" s="149" customFormat="1" ht="22.5" customHeight="1" x14ac:dyDescent="0.2"/>
    <row r="173" s="149" customFormat="1" ht="22.5" customHeight="1" x14ac:dyDescent="0.2"/>
    <row r="174" s="149" customFormat="1" ht="22.5" customHeight="1" x14ac:dyDescent="0.2"/>
    <row r="175" s="149" customFormat="1" ht="22.5" customHeight="1" x14ac:dyDescent="0.2"/>
    <row r="176" s="149" customFormat="1" ht="22.5" customHeight="1" x14ac:dyDescent="0.2"/>
    <row r="177" s="149" customFormat="1" ht="22.5" customHeight="1" x14ac:dyDescent="0.2"/>
    <row r="178" s="149" customFormat="1" ht="22.5" customHeight="1" x14ac:dyDescent="0.2"/>
    <row r="179" s="149" customFormat="1" ht="22.5" customHeight="1" x14ac:dyDescent="0.2"/>
    <row r="180" s="149" customFormat="1" ht="22.5" customHeight="1" x14ac:dyDescent="0.2"/>
    <row r="181" s="149" customFormat="1" ht="22.5" customHeight="1" x14ac:dyDescent="0.2"/>
    <row r="182" s="149" customFormat="1" ht="22.5" customHeight="1" x14ac:dyDescent="0.2"/>
    <row r="183" s="149" customFormat="1" ht="22.5" customHeight="1" x14ac:dyDescent="0.2"/>
    <row r="184" s="149" customFormat="1" ht="22.5" customHeight="1" x14ac:dyDescent="0.2"/>
    <row r="185" s="149" customFormat="1" ht="22.5" customHeight="1" x14ac:dyDescent="0.2"/>
    <row r="186" s="149" customFormat="1" ht="22.5" customHeight="1" x14ac:dyDescent="0.2"/>
    <row r="187" s="149" customFormat="1" ht="22.5" customHeight="1" x14ac:dyDescent="0.2"/>
    <row r="188" s="149" customFormat="1" ht="22.5" customHeight="1" x14ac:dyDescent="0.2"/>
    <row r="189" s="149" customFormat="1" ht="22.5" customHeight="1" x14ac:dyDescent="0.2"/>
    <row r="190" s="149" customFormat="1" ht="22.5" customHeight="1" x14ac:dyDescent="0.2"/>
    <row r="191" s="149" customFormat="1" ht="22.5" customHeight="1" x14ac:dyDescent="0.2"/>
    <row r="192" s="149" customFormat="1" ht="22.5" customHeight="1" x14ac:dyDescent="0.2"/>
    <row r="193" s="149" customFormat="1" ht="22.5" customHeight="1" x14ac:dyDescent="0.2"/>
    <row r="194" s="149" customFormat="1" ht="22.5" customHeight="1" x14ac:dyDescent="0.2"/>
    <row r="195" s="149" customFormat="1" ht="22.5" customHeight="1" x14ac:dyDescent="0.2"/>
    <row r="196" s="149" customFormat="1" ht="22.5" customHeight="1" x14ac:dyDescent="0.2"/>
    <row r="197" s="149" customFormat="1" ht="22.5" customHeight="1" x14ac:dyDescent="0.2"/>
    <row r="198" s="149" customFormat="1" ht="22.5" customHeight="1" x14ac:dyDescent="0.2"/>
    <row r="199" s="149" customFormat="1" ht="22.5" customHeight="1" x14ac:dyDescent="0.2"/>
    <row r="200" s="149" customFormat="1" ht="22.5" customHeight="1" x14ac:dyDescent="0.2"/>
    <row r="201" s="149" customFormat="1" ht="22.5" customHeight="1" x14ac:dyDescent="0.2"/>
    <row r="202" s="149" customFormat="1" ht="22.5" customHeight="1" x14ac:dyDescent="0.2"/>
    <row r="203" s="149" customFormat="1" ht="22.5" customHeight="1" x14ac:dyDescent="0.2"/>
    <row r="204" s="149" customFormat="1" ht="22.5" customHeight="1" x14ac:dyDescent="0.2"/>
    <row r="205" s="149" customFormat="1" ht="22.5" customHeight="1" x14ac:dyDescent="0.2"/>
    <row r="206" s="149" customFormat="1" ht="22.5" customHeight="1" x14ac:dyDescent="0.2"/>
    <row r="207" s="149" customFormat="1" ht="22.5" customHeight="1" x14ac:dyDescent="0.2"/>
    <row r="208" s="149" customFormat="1" ht="22.5" customHeight="1" x14ac:dyDescent="0.2"/>
    <row r="209" s="149" customFormat="1" ht="22.5" customHeight="1" x14ac:dyDescent="0.2"/>
    <row r="210" s="149" customFormat="1" ht="22.5" customHeight="1" x14ac:dyDescent="0.2"/>
    <row r="211" s="149" customFormat="1" ht="22.5" customHeight="1" x14ac:dyDescent="0.2"/>
    <row r="212" s="149" customFormat="1" ht="22.5" customHeight="1" x14ac:dyDescent="0.2"/>
    <row r="213" s="149" customFormat="1" ht="22.5" customHeight="1" x14ac:dyDescent="0.2"/>
    <row r="214" s="149" customFormat="1" ht="22.5" customHeight="1" x14ac:dyDescent="0.2"/>
    <row r="215" s="149" customFormat="1" ht="22.5" customHeight="1" x14ac:dyDescent="0.2"/>
    <row r="216" s="149" customFormat="1" ht="22.5" customHeight="1" x14ac:dyDescent="0.2"/>
    <row r="217" s="149" customFormat="1" ht="22.5" customHeight="1" x14ac:dyDescent="0.2"/>
    <row r="218" s="149" customFormat="1" ht="22.5" customHeight="1" x14ac:dyDescent="0.2"/>
    <row r="219" s="149" customFormat="1" ht="22.5" customHeight="1" x14ac:dyDescent="0.2"/>
    <row r="220" s="149" customFormat="1" ht="22.5" customHeight="1" x14ac:dyDescent="0.2"/>
    <row r="221" s="149" customFormat="1" ht="22.5" customHeight="1" x14ac:dyDescent="0.2"/>
    <row r="222" s="149" customFormat="1" ht="22.5" customHeight="1" x14ac:dyDescent="0.2"/>
    <row r="223" s="149" customFormat="1" ht="22.5" customHeight="1" x14ac:dyDescent="0.2"/>
    <row r="224" s="149" customFormat="1" ht="22.5" customHeight="1" x14ac:dyDescent="0.2"/>
    <row r="225" s="149" customFormat="1" ht="22.5" customHeight="1" x14ac:dyDescent="0.2"/>
    <row r="226" s="149" customFormat="1" ht="22.5" customHeight="1" x14ac:dyDescent="0.2"/>
    <row r="227" s="149" customFormat="1" ht="22.5" customHeight="1" x14ac:dyDescent="0.2"/>
    <row r="228" s="149" customFormat="1" ht="22.5" customHeight="1" x14ac:dyDescent="0.2"/>
    <row r="229" s="149" customFormat="1" ht="22.5" customHeight="1" x14ac:dyDescent="0.2"/>
    <row r="230" s="149" customFormat="1" ht="22.5" customHeight="1" x14ac:dyDescent="0.2"/>
    <row r="231" s="149" customFormat="1" ht="22.5" customHeight="1" x14ac:dyDescent="0.2"/>
    <row r="232" s="149" customFormat="1" ht="22.5" customHeight="1" x14ac:dyDescent="0.2"/>
    <row r="233" s="149" customFormat="1" ht="22.5" customHeight="1" x14ac:dyDescent="0.2"/>
    <row r="234" s="149" customFormat="1" ht="22.5" customHeight="1" x14ac:dyDescent="0.2"/>
    <row r="235" s="149" customFormat="1" ht="22.5" customHeight="1" x14ac:dyDescent="0.2"/>
    <row r="236" s="149" customFormat="1" ht="22.5" customHeight="1" x14ac:dyDescent="0.2"/>
    <row r="237" s="149" customFormat="1" ht="22.5" customHeight="1" x14ac:dyDescent="0.2"/>
    <row r="238" s="149" customFormat="1" ht="22.5" customHeight="1" x14ac:dyDescent="0.2"/>
    <row r="239" s="149" customFormat="1" ht="22.5" customHeight="1" x14ac:dyDescent="0.2"/>
    <row r="240" s="149" customFormat="1" ht="22.5" customHeight="1" x14ac:dyDescent="0.2"/>
    <row r="241" s="149" customFormat="1" ht="22.5" customHeight="1" x14ac:dyDescent="0.2"/>
    <row r="242" s="149" customFormat="1" ht="22.5" customHeight="1" x14ac:dyDescent="0.2"/>
    <row r="243" s="149" customFormat="1" ht="22.5" customHeight="1" x14ac:dyDescent="0.2"/>
    <row r="244" s="149" customFormat="1" ht="22.5" customHeight="1" x14ac:dyDescent="0.2"/>
    <row r="245" s="149" customFormat="1" ht="22.5" customHeight="1" x14ac:dyDescent="0.2"/>
    <row r="246" s="149" customFormat="1" ht="22.5" customHeight="1" x14ac:dyDescent="0.2"/>
    <row r="247" s="149" customFormat="1" ht="22.5" customHeight="1" x14ac:dyDescent="0.2"/>
    <row r="248" s="149" customFormat="1" ht="22.5" customHeight="1" x14ac:dyDescent="0.2"/>
    <row r="249" s="149" customFormat="1" ht="22.5" customHeight="1" x14ac:dyDescent="0.2"/>
    <row r="250" s="149" customFormat="1" ht="22.5" customHeight="1" x14ac:dyDescent="0.2"/>
    <row r="251" s="149" customFormat="1" ht="22.5" customHeight="1" x14ac:dyDescent="0.2"/>
  </sheetData>
  <mergeCells count="59">
    <mergeCell ref="R128:R130"/>
    <mergeCell ref="S128:S130"/>
    <mergeCell ref="E129:F129"/>
    <mergeCell ref="G129:G130"/>
    <mergeCell ref="H129:I129"/>
    <mergeCell ref="J129:J130"/>
    <mergeCell ref="K129:L129"/>
    <mergeCell ref="M129:M130"/>
    <mergeCell ref="N129:O129"/>
    <mergeCell ref="P129:P130"/>
    <mergeCell ref="Q128:Q130"/>
    <mergeCell ref="A127:B127"/>
    <mergeCell ref="A128:A130"/>
    <mergeCell ref="B128:B130"/>
    <mergeCell ref="C128:D130"/>
    <mergeCell ref="E128:P128"/>
    <mergeCell ref="A47:B47"/>
    <mergeCell ref="S48:S50"/>
    <mergeCell ref="E49:F49"/>
    <mergeCell ref="G49:G50"/>
    <mergeCell ref="H49:I49"/>
    <mergeCell ref="J49:J50"/>
    <mergeCell ref="K49:L49"/>
    <mergeCell ref="M49:M50"/>
    <mergeCell ref="N49:O49"/>
    <mergeCell ref="P49:P50"/>
    <mergeCell ref="R48:R50"/>
    <mergeCell ref="A48:A50"/>
    <mergeCell ref="B48:B50"/>
    <mergeCell ref="C48:D50"/>
    <mergeCell ref="E48:P48"/>
    <mergeCell ref="Q48:Q50"/>
    <mergeCell ref="K10:L10"/>
    <mergeCell ref="B46:C46"/>
    <mergeCell ref="N31:R31"/>
    <mergeCell ref="O20:R20"/>
    <mergeCell ref="O43:R43"/>
    <mergeCell ref="A6:S6"/>
    <mergeCell ref="A8:B8"/>
    <mergeCell ref="A9:A11"/>
    <mergeCell ref="B9:B11"/>
    <mergeCell ref="C9:D11"/>
    <mergeCell ref="E9:P9"/>
    <mergeCell ref="Q9:Q11"/>
    <mergeCell ref="R9:R11"/>
    <mergeCell ref="S9:S11"/>
    <mergeCell ref="E10:F10"/>
    <mergeCell ref="P10:P11"/>
    <mergeCell ref="M10:M11"/>
    <mergeCell ref="N10:O10"/>
    <mergeCell ref="G10:G11"/>
    <mergeCell ref="H10:I10"/>
    <mergeCell ref="J10:J11"/>
    <mergeCell ref="A5:S5"/>
    <mergeCell ref="A1:D1"/>
    <mergeCell ref="G1:R1"/>
    <mergeCell ref="A2:E2"/>
    <mergeCell ref="G2:R2"/>
    <mergeCell ref="A4:S4"/>
  </mergeCells>
  <pageMargins left="0.51181102362204722" right="0.31496062992125984" top="0.35433070866141736" bottom="0.35433070866141736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4"/>
  <sheetViews>
    <sheetView workbookViewId="0">
      <selection activeCell="A6" sqref="A6:R6"/>
    </sheetView>
  </sheetViews>
  <sheetFormatPr defaultRowHeight="15" x14ac:dyDescent="0.25"/>
  <cols>
    <col min="1" max="1" width="3.85546875" style="67" customWidth="1"/>
    <col min="2" max="2" width="16.140625" style="67" customWidth="1"/>
    <col min="3" max="3" width="16.7109375" style="67" customWidth="1"/>
    <col min="4" max="4" width="13.5703125" style="67" customWidth="1"/>
    <col min="5" max="5" width="5.42578125" style="67" customWidth="1"/>
    <col min="6" max="6" width="4.7109375" style="67" customWidth="1"/>
    <col min="7" max="7" width="6.28515625" style="67" customWidth="1"/>
    <col min="8" max="8" width="6" style="67" customWidth="1"/>
    <col min="9" max="10" width="5.85546875" style="67" customWidth="1"/>
    <col min="11" max="11" width="5.5703125" style="67" customWidth="1"/>
    <col min="12" max="12" width="5.42578125" style="67" customWidth="1"/>
    <col min="13" max="13" width="6" style="67" customWidth="1"/>
    <col min="14" max="14" width="6.28515625" style="67" bestFit="1" customWidth="1"/>
    <col min="15" max="15" width="6.85546875" style="67" bestFit="1" customWidth="1"/>
    <col min="16" max="16" width="6.140625" style="67" customWidth="1"/>
    <col min="17" max="17" width="6.85546875" style="67" customWidth="1"/>
    <col min="18" max="16384" width="9.140625" style="67"/>
  </cols>
  <sheetData>
    <row r="1" spans="1:19" s="8" customFormat="1" ht="16.5" x14ac:dyDescent="0.25">
      <c r="A1" s="270" t="s">
        <v>0</v>
      </c>
      <c r="B1" s="270"/>
      <c r="C1" s="270"/>
      <c r="D1" s="270"/>
      <c r="E1" s="6" t="s">
        <v>843</v>
      </c>
      <c r="F1" s="6"/>
      <c r="G1" s="239" t="s">
        <v>844</v>
      </c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7"/>
    </row>
    <row r="2" spans="1:19" s="8" customFormat="1" ht="16.5" x14ac:dyDescent="0.25">
      <c r="A2" s="271" t="s">
        <v>1</v>
      </c>
      <c r="B2" s="271"/>
      <c r="C2" s="271"/>
      <c r="D2" s="271"/>
      <c r="E2" s="271"/>
      <c r="F2" s="6" t="s">
        <v>845</v>
      </c>
      <c r="G2" s="239" t="s">
        <v>846</v>
      </c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9"/>
    </row>
    <row r="3" spans="1:19" s="8" customFormat="1" ht="16.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10"/>
      <c r="P3" s="9"/>
      <c r="Q3" s="9"/>
      <c r="R3" s="9"/>
      <c r="S3" s="9"/>
    </row>
    <row r="4" spans="1:19" s="8" customFormat="1" ht="18.75" x14ac:dyDescent="0.3">
      <c r="A4" s="222" t="s">
        <v>3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</row>
    <row r="5" spans="1:19" s="8" customFormat="1" ht="18.75" x14ac:dyDescent="0.3">
      <c r="A5" s="221" t="s">
        <v>1310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</row>
    <row r="6" spans="1:19" s="8" customFormat="1" ht="16.5" x14ac:dyDescent="0.25">
      <c r="A6" s="240" t="s">
        <v>1899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40"/>
    </row>
    <row r="7" spans="1:19" s="111" customFormat="1" ht="12.75" x14ac:dyDescent="0.2"/>
    <row r="8" spans="1:19" s="111" customFormat="1" ht="15.75" x14ac:dyDescent="0.25">
      <c r="A8" s="288" t="s">
        <v>1352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</row>
    <row r="9" spans="1:19" s="111" customFormat="1" ht="12.75" x14ac:dyDescent="0.2">
      <c r="A9" s="286" t="s">
        <v>4</v>
      </c>
      <c r="B9" s="287" t="s">
        <v>1014</v>
      </c>
      <c r="C9" s="290" t="s">
        <v>1015</v>
      </c>
      <c r="D9" s="291"/>
      <c r="E9" s="286" t="s">
        <v>8</v>
      </c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94" t="s">
        <v>13</v>
      </c>
      <c r="R9" s="286" t="s">
        <v>14</v>
      </c>
    </row>
    <row r="10" spans="1:19" s="111" customFormat="1" ht="12.75" x14ac:dyDescent="0.2">
      <c r="A10" s="286"/>
      <c r="B10" s="289"/>
      <c r="C10" s="292"/>
      <c r="D10" s="293"/>
      <c r="E10" s="286" t="s">
        <v>9</v>
      </c>
      <c r="F10" s="286"/>
      <c r="G10" s="295" t="s">
        <v>17</v>
      </c>
      <c r="H10" s="297" t="s">
        <v>10</v>
      </c>
      <c r="I10" s="298"/>
      <c r="J10" s="295" t="s">
        <v>17</v>
      </c>
      <c r="K10" s="297" t="s">
        <v>11</v>
      </c>
      <c r="L10" s="298"/>
      <c r="M10" s="287" t="s">
        <v>17</v>
      </c>
      <c r="N10" s="297" t="s">
        <v>12</v>
      </c>
      <c r="O10" s="298"/>
      <c r="P10" s="286" t="s">
        <v>17</v>
      </c>
      <c r="Q10" s="294"/>
      <c r="R10" s="286"/>
    </row>
    <row r="11" spans="1:19" s="111" customFormat="1" ht="31.5" customHeight="1" x14ac:dyDescent="0.2">
      <c r="A11" s="287"/>
      <c r="B11" s="289"/>
      <c r="C11" s="292"/>
      <c r="D11" s="293"/>
      <c r="E11" s="173" t="s">
        <v>15</v>
      </c>
      <c r="F11" s="173" t="s">
        <v>16</v>
      </c>
      <c r="G11" s="296"/>
      <c r="H11" s="173" t="s">
        <v>18</v>
      </c>
      <c r="I11" s="173" t="s">
        <v>19</v>
      </c>
      <c r="J11" s="296"/>
      <c r="K11" s="173" t="s">
        <v>20</v>
      </c>
      <c r="L11" s="173" t="s">
        <v>21</v>
      </c>
      <c r="M11" s="289"/>
      <c r="N11" s="173" t="s">
        <v>22</v>
      </c>
      <c r="O11" s="174" t="s">
        <v>23</v>
      </c>
      <c r="P11" s="287"/>
      <c r="Q11" s="295"/>
      <c r="R11" s="287"/>
    </row>
    <row r="12" spans="1:19" s="111" customFormat="1" ht="24.95" customHeight="1" x14ac:dyDescent="0.2">
      <c r="A12" s="175">
        <v>1</v>
      </c>
      <c r="B12" s="155" t="s">
        <v>1311</v>
      </c>
      <c r="C12" s="191" t="s">
        <v>1312</v>
      </c>
      <c r="D12" s="192" t="s">
        <v>1313</v>
      </c>
      <c r="E12" s="23">
        <v>81</v>
      </c>
      <c r="F12" s="23">
        <v>81</v>
      </c>
      <c r="G12" s="176">
        <f>(E12+F12)/2</f>
        <v>81</v>
      </c>
      <c r="H12" s="23">
        <v>81</v>
      </c>
      <c r="I12" s="23">
        <v>84</v>
      </c>
      <c r="J12" s="177">
        <f>(H12+I12)/2</f>
        <v>82.5</v>
      </c>
      <c r="K12" s="23">
        <v>81</v>
      </c>
      <c r="L12" s="23">
        <v>81</v>
      </c>
      <c r="M12" s="158">
        <f>(K12+L12)/2</f>
        <v>81</v>
      </c>
      <c r="N12" s="156">
        <v>81</v>
      </c>
      <c r="O12" s="157">
        <v>81</v>
      </c>
      <c r="P12" s="158">
        <f>(N12+O12)/2</f>
        <v>81</v>
      </c>
      <c r="Q12" s="158">
        <f t="shared" ref="Q12:Q33" si="0">(G12+J12+M12+P12)/4</f>
        <v>81.375</v>
      </c>
      <c r="R12" s="159" t="str">
        <f>IF(Q12&gt;=90,"Xuất sắc",IF(Q12&gt;=80,"Tốt",IF(Q12&gt;=65,"Khá",IF(Q12&gt;=50,"Trung bình",IF(Q12&gt;=35,"Yếu","Kém")))))</f>
        <v>Tốt</v>
      </c>
    </row>
    <row r="13" spans="1:19" s="111" customFormat="1" ht="24.95" customHeight="1" x14ac:dyDescent="0.2">
      <c r="A13" s="175">
        <v>2</v>
      </c>
      <c r="B13" s="155" t="s">
        <v>1314</v>
      </c>
      <c r="C13" s="193" t="s">
        <v>1315</v>
      </c>
      <c r="D13" s="194" t="s">
        <v>35</v>
      </c>
      <c r="E13" s="23">
        <v>58</v>
      </c>
      <c r="F13" s="23">
        <v>74</v>
      </c>
      <c r="G13" s="176">
        <f t="shared" ref="G13:G33" si="1">(E13+F13)/2</f>
        <v>66</v>
      </c>
      <c r="H13" s="23">
        <v>81</v>
      </c>
      <c r="I13" s="23">
        <v>73</v>
      </c>
      <c r="J13" s="177">
        <f t="shared" ref="J13:J33" si="2">(H13+I13)/2</f>
        <v>77</v>
      </c>
      <c r="K13" s="23">
        <v>81</v>
      </c>
      <c r="L13" s="23">
        <v>81</v>
      </c>
      <c r="M13" s="158">
        <f t="shared" ref="M13:M33" si="3">(K13+L13)/2</f>
        <v>81</v>
      </c>
      <c r="N13" s="156">
        <v>81</v>
      </c>
      <c r="O13" s="157">
        <v>81</v>
      </c>
      <c r="P13" s="158">
        <f t="shared" ref="P13:P33" si="4">(N13+O13)/2</f>
        <v>81</v>
      </c>
      <c r="Q13" s="158">
        <f t="shared" si="0"/>
        <v>76.25</v>
      </c>
      <c r="R13" s="159" t="str">
        <f t="shared" ref="R13:R33" si="5">IF(Q13&gt;=90,"Xuất sắc",IF(Q13&gt;=80,"Tốt",IF(Q13&gt;=65,"Khá",IF(Q13&gt;=50,"Trung bình",IF(Q13&gt;=35,"Yếu","Kém")))))</f>
        <v>Khá</v>
      </c>
    </row>
    <row r="14" spans="1:19" s="111" customFormat="1" ht="24.95" customHeight="1" x14ac:dyDescent="0.2">
      <c r="A14" s="175">
        <v>3</v>
      </c>
      <c r="B14" s="155" t="s">
        <v>1316</v>
      </c>
      <c r="C14" s="193" t="s">
        <v>1220</v>
      </c>
      <c r="D14" s="194" t="s">
        <v>761</v>
      </c>
      <c r="E14" s="23">
        <v>75</v>
      </c>
      <c r="F14" s="23">
        <v>53</v>
      </c>
      <c r="G14" s="176">
        <f t="shared" si="1"/>
        <v>64</v>
      </c>
      <c r="H14" s="23">
        <v>87</v>
      </c>
      <c r="I14" s="23">
        <v>81</v>
      </c>
      <c r="J14" s="177">
        <f t="shared" si="2"/>
        <v>84</v>
      </c>
      <c r="K14" s="23">
        <v>81</v>
      </c>
      <c r="L14" s="23">
        <v>81</v>
      </c>
      <c r="M14" s="158">
        <f t="shared" si="3"/>
        <v>81</v>
      </c>
      <c r="N14" s="156">
        <v>81</v>
      </c>
      <c r="O14" s="157">
        <v>81</v>
      </c>
      <c r="P14" s="158">
        <f t="shared" si="4"/>
        <v>81</v>
      </c>
      <c r="Q14" s="158">
        <f t="shared" si="0"/>
        <v>77.5</v>
      </c>
      <c r="R14" s="159" t="str">
        <f t="shared" si="5"/>
        <v>Khá</v>
      </c>
    </row>
    <row r="15" spans="1:19" s="111" customFormat="1" ht="24.95" customHeight="1" x14ac:dyDescent="0.2">
      <c r="A15" s="175">
        <v>4</v>
      </c>
      <c r="B15" s="155" t="s">
        <v>1317</v>
      </c>
      <c r="C15" s="193" t="s">
        <v>1318</v>
      </c>
      <c r="D15" s="194" t="s">
        <v>182</v>
      </c>
      <c r="E15" s="23">
        <v>81</v>
      </c>
      <c r="F15" s="23">
        <v>75</v>
      </c>
      <c r="G15" s="176">
        <f t="shared" si="1"/>
        <v>78</v>
      </c>
      <c r="H15" s="23">
        <v>81</v>
      </c>
      <c r="I15" s="23">
        <v>81</v>
      </c>
      <c r="J15" s="177">
        <f t="shared" si="2"/>
        <v>81</v>
      </c>
      <c r="K15" s="23">
        <v>81</v>
      </c>
      <c r="L15" s="23">
        <v>81</v>
      </c>
      <c r="M15" s="158">
        <f t="shared" si="3"/>
        <v>81</v>
      </c>
      <c r="N15" s="156">
        <v>81</v>
      </c>
      <c r="O15" s="157">
        <v>81</v>
      </c>
      <c r="P15" s="158">
        <f t="shared" si="4"/>
        <v>81</v>
      </c>
      <c r="Q15" s="158">
        <f t="shared" si="0"/>
        <v>80.25</v>
      </c>
      <c r="R15" s="159" t="str">
        <f t="shared" si="5"/>
        <v>Tốt</v>
      </c>
    </row>
    <row r="16" spans="1:19" s="111" customFormat="1" ht="24.95" customHeight="1" x14ac:dyDescent="0.2">
      <c r="A16" s="175">
        <v>5</v>
      </c>
      <c r="B16" s="155" t="s">
        <v>1319</v>
      </c>
      <c r="C16" s="193" t="s">
        <v>1320</v>
      </c>
      <c r="D16" s="194" t="s">
        <v>193</v>
      </c>
      <c r="E16" s="23">
        <v>88</v>
      </c>
      <c r="F16" s="23">
        <v>71</v>
      </c>
      <c r="G16" s="176">
        <f t="shared" si="1"/>
        <v>79.5</v>
      </c>
      <c r="H16" s="23">
        <v>82</v>
      </c>
      <c r="I16" s="23">
        <v>87</v>
      </c>
      <c r="J16" s="177">
        <f t="shared" si="2"/>
        <v>84.5</v>
      </c>
      <c r="K16" s="23">
        <v>98</v>
      </c>
      <c r="L16" s="23">
        <v>98</v>
      </c>
      <c r="M16" s="158">
        <f t="shared" si="3"/>
        <v>98</v>
      </c>
      <c r="N16" s="156">
        <v>98</v>
      </c>
      <c r="O16" s="157">
        <v>98</v>
      </c>
      <c r="P16" s="158">
        <f t="shared" si="4"/>
        <v>98</v>
      </c>
      <c r="Q16" s="158">
        <f t="shared" si="0"/>
        <v>90</v>
      </c>
      <c r="R16" s="159" t="str">
        <f t="shared" si="5"/>
        <v>Xuất sắc</v>
      </c>
    </row>
    <row r="17" spans="1:18" s="111" customFormat="1" ht="24.95" customHeight="1" x14ac:dyDescent="0.2">
      <c r="A17" s="175">
        <v>6</v>
      </c>
      <c r="B17" s="155" t="s">
        <v>1321</v>
      </c>
      <c r="C17" s="193" t="s">
        <v>1322</v>
      </c>
      <c r="D17" s="194" t="s">
        <v>472</v>
      </c>
      <c r="E17" s="23">
        <v>81</v>
      </c>
      <c r="F17" s="23">
        <v>70</v>
      </c>
      <c r="G17" s="176">
        <f t="shared" si="1"/>
        <v>75.5</v>
      </c>
      <c r="H17" s="23">
        <v>81</v>
      </c>
      <c r="I17" s="23">
        <v>75</v>
      </c>
      <c r="J17" s="177">
        <f t="shared" si="2"/>
        <v>78</v>
      </c>
      <c r="K17" s="23">
        <v>81</v>
      </c>
      <c r="L17" s="23">
        <v>81</v>
      </c>
      <c r="M17" s="158">
        <f t="shared" si="3"/>
        <v>81</v>
      </c>
      <c r="N17" s="156">
        <v>81</v>
      </c>
      <c r="O17" s="157">
        <v>81</v>
      </c>
      <c r="P17" s="158">
        <f t="shared" si="4"/>
        <v>81</v>
      </c>
      <c r="Q17" s="178">
        <f t="shared" si="0"/>
        <v>78.875</v>
      </c>
      <c r="R17" s="53" t="str">
        <f>IF(Q17&gt;=90,"Xuất sắc",IF(Q17&gt;=80,"Tốt",IF(Q17&gt;=65,"Khá",IF(Q17&gt;=50,"Trung bình",IF(Q17&gt;=35,"Yếu","Kém")))))</f>
        <v>Khá</v>
      </c>
    </row>
    <row r="18" spans="1:18" s="111" customFormat="1" ht="24.95" customHeight="1" x14ac:dyDescent="0.2">
      <c r="A18" s="175">
        <v>7</v>
      </c>
      <c r="B18" s="155" t="s">
        <v>1323</v>
      </c>
      <c r="C18" s="193" t="s">
        <v>359</v>
      </c>
      <c r="D18" s="194" t="s">
        <v>48</v>
      </c>
      <c r="E18" s="23">
        <v>81</v>
      </c>
      <c r="F18" s="23">
        <v>70</v>
      </c>
      <c r="G18" s="176">
        <f t="shared" si="1"/>
        <v>75.5</v>
      </c>
      <c r="H18" s="23">
        <v>69</v>
      </c>
      <c r="I18" s="23">
        <v>81</v>
      </c>
      <c r="J18" s="177">
        <f t="shared" si="2"/>
        <v>75</v>
      </c>
      <c r="K18" s="23">
        <v>81</v>
      </c>
      <c r="L18" s="23">
        <v>81</v>
      </c>
      <c r="M18" s="158">
        <f t="shared" si="3"/>
        <v>81</v>
      </c>
      <c r="N18" s="156">
        <v>81</v>
      </c>
      <c r="O18" s="157">
        <v>81</v>
      </c>
      <c r="P18" s="158">
        <f t="shared" si="4"/>
        <v>81</v>
      </c>
      <c r="Q18" s="158">
        <f t="shared" si="0"/>
        <v>78.125</v>
      </c>
      <c r="R18" s="159" t="str">
        <f t="shared" si="5"/>
        <v>Khá</v>
      </c>
    </row>
    <row r="19" spans="1:18" s="111" customFormat="1" ht="24.95" customHeight="1" x14ac:dyDescent="0.2">
      <c r="A19" s="175">
        <v>8</v>
      </c>
      <c r="B19" s="155" t="s">
        <v>1324</v>
      </c>
      <c r="C19" s="193" t="s">
        <v>1325</v>
      </c>
      <c r="D19" s="194" t="s">
        <v>1326</v>
      </c>
      <c r="E19" s="23">
        <v>71</v>
      </c>
      <c r="F19" s="23">
        <v>71</v>
      </c>
      <c r="G19" s="176">
        <f t="shared" si="1"/>
        <v>71</v>
      </c>
      <c r="H19" s="23">
        <v>81</v>
      </c>
      <c r="I19" s="23">
        <v>84</v>
      </c>
      <c r="J19" s="177">
        <f t="shared" si="2"/>
        <v>82.5</v>
      </c>
      <c r="K19" s="23">
        <v>91</v>
      </c>
      <c r="L19" s="23">
        <v>91</v>
      </c>
      <c r="M19" s="158">
        <f t="shared" si="3"/>
        <v>91</v>
      </c>
      <c r="N19" s="156">
        <v>91</v>
      </c>
      <c r="O19" s="157">
        <v>91</v>
      </c>
      <c r="P19" s="158">
        <f t="shared" si="4"/>
        <v>91</v>
      </c>
      <c r="Q19" s="158">
        <f t="shared" si="0"/>
        <v>83.875</v>
      </c>
      <c r="R19" s="159" t="str">
        <f t="shared" si="5"/>
        <v>Tốt</v>
      </c>
    </row>
    <row r="20" spans="1:18" s="111" customFormat="1" ht="24.95" customHeight="1" x14ac:dyDescent="0.2">
      <c r="A20" s="175">
        <v>9</v>
      </c>
      <c r="B20" s="155" t="s">
        <v>1327</v>
      </c>
      <c r="C20" s="193" t="s">
        <v>1328</v>
      </c>
      <c r="D20" s="194" t="s">
        <v>87</v>
      </c>
      <c r="E20" s="23">
        <v>71</v>
      </c>
      <c r="F20" s="23">
        <v>50</v>
      </c>
      <c r="G20" s="176">
        <f t="shared" si="1"/>
        <v>60.5</v>
      </c>
      <c r="H20" s="23">
        <v>64</v>
      </c>
      <c r="I20" s="23">
        <v>73</v>
      </c>
      <c r="J20" s="177">
        <f t="shared" si="2"/>
        <v>68.5</v>
      </c>
      <c r="K20" s="23">
        <v>81</v>
      </c>
      <c r="L20" s="23">
        <v>81</v>
      </c>
      <c r="M20" s="158">
        <f t="shared" si="3"/>
        <v>81</v>
      </c>
      <c r="N20" s="156">
        <v>81</v>
      </c>
      <c r="O20" s="157">
        <v>81</v>
      </c>
      <c r="P20" s="158">
        <f t="shared" si="4"/>
        <v>81</v>
      </c>
      <c r="Q20" s="158">
        <v>95</v>
      </c>
      <c r="R20" s="159" t="str">
        <f t="shared" si="5"/>
        <v>Xuất sắc</v>
      </c>
    </row>
    <row r="21" spans="1:18" s="111" customFormat="1" ht="24.95" customHeight="1" x14ac:dyDescent="0.2">
      <c r="A21" s="175">
        <v>10</v>
      </c>
      <c r="B21" s="155" t="s">
        <v>1329</v>
      </c>
      <c r="C21" s="193" t="s">
        <v>1192</v>
      </c>
      <c r="D21" s="194" t="s">
        <v>87</v>
      </c>
      <c r="E21" s="23">
        <v>82</v>
      </c>
      <c r="F21" s="23">
        <v>82</v>
      </c>
      <c r="G21" s="176">
        <f t="shared" si="1"/>
        <v>82</v>
      </c>
      <c r="H21" s="23">
        <v>77</v>
      </c>
      <c r="I21" s="23">
        <v>81</v>
      </c>
      <c r="J21" s="177">
        <f t="shared" si="2"/>
        <v>79</v>
      </c>
      <c r="K21" s="23">
        <v>83</v>
      </c>
      <c r="L21" s="23">
        <v>81</v>
      </c>
      <c r="M21" s="158">
        <f t="shared" si="3"/>
        <v>82</v>
      </c>
      <c r="N21" s="156">
        <v>81</v>
      </c>
      <c r="O21" s="157">
        <v>81</v>
      </c>
      <c r="P21" s="158">
        <f t="shared" si="4"/>
        <v>81</v>
      </c>
      <c r="Q21" s="178">
        <f t="shared" si="0"/>
        <v>81</v>
      </c>
      <c r="R21" s="53" t="str">
        <f t="shared" si="5"/>
        <v>Tốt</v>
      </c>
    </row>
    <row r="22" spans="1:18" s="111" customFormat="1" ht="24.95" customHeight="1" x14ac:dyDescent="0.2">
      <c r="A22" s="175">
        <v>11</v>
      </c>
      <c r="B22" s="155" t="s">
        <v>1330</v>
      </c>
      <c r="C22" s="193" t="s">
        <v>1331</v>
      </c>
      <c r="D22" s="194" t="s">
        <v>232</v>
      </c>
      <c r="E22" s="23">
        <v>83</v>
      </c>
      <c r="F22" s="23">
        <v>82</v>
      </c>
      <c r="G22" s="176">
        <f t="shared" si="1"/>
        <v>82.5</v>
      </c>
      <c r="H22" s="23">
        <v>63</v>
      </c>
      <c r="I22" s="23">
        <v>81</v>
      </c>
      <c r="J22" s="177">
        <f t="shared" si="2"/>
        <v>72</v>
      </c>
      <c r="K22" s="23">
        <v>81</v>
      </c>
      <c r="L22" s="23">
        <v>55</v>
      </c>
      <c r="M22" s="158">
        <f t="shared" si="3"/>
        <v>68</v>
      </c>
      <c r="N22" s="156">
        <v>91</v>
      </c>
      <c r="O22" s="157">
        <v>91</v>
      </c>
      <c r="P22" s="158">
        <f t="shared" si="4"/>
        <v>91</v>
      </c>
      <c r="Q22" s="158">
        <f t="shared" si="0"/>
        <v>78.375</v>
      </c>
      <c r="R22" s="159" t="str">
        <f t="shared" si="5"/>
        <v>Khá</v>
      </c>
    </row>
    <row r="23" spans="1:18" s="111" customFormat="1" ht="24.95" customHeight="1" x14ac:dyDescent="0.2">
      <c r="A23" s="175">
        <v>12</v>
      </c>
      <c r="B23" s="155" t="s">
        <v>1332</v>
      </c>
      <c r="C23" s="193" t="s">
        <v>465</v>
      </c>
      <c r="D23" s="194" t="s">
        <v>232</v>
      </c>
      <c r="E23" s="23">
        <v>88</v>
      </c>
      <c r="F23" s="23">
        <v>71</v>
      </c>
      <c r="G23" s="176">
        <f t="shared" si="1"/>
        <v>79.5</v>
      </c>
      <c r="H23" s="23">
        <v>77</v>
      </c>
      <c r="I23" s="23">
        <v>90</v>
      </c>
      <c r="J23" s="177">
        <f t="shared" si="2"/>
        <v>83.5</v>
      </c>
      <c r="K23" s="23">
        <v>98</v>
      </c>
      <c r="L23" s="23">
        <v>96</v>
      </c>
      <c r="M23" s="158">
        <f t="shared" si="3"/>
        <v>97</v>
      </c>
      <c r="N23" s="156">
        <v>96</v>
      </c>
      <c r="O23" s="157">
        <v>96</v>
      </c>
      <c r="P23" s="158">
        <f t="shared" si="4"/>
        <v>96</v>
      </c>
      <c r="Q23" s="158">
        <f t="shared" si="0"/>
        <v>89</v>
      </c>
      <c r="R23" s="159" t="str">
        <f t="shared" si="5"/>
        <v>Tốt</v>
      </c>
    </row>
    <row r="24" spans="1:18" s="111" customFormat="1" ht="24.95" customHeight="1" x14ac:dyDescent="0.2">
      <c r="A24" s="175">
        <v>13</v>
      </c>
      <c r="B24" s="155" t="s">
        <v>1333</v>
      </c>
      <c r="C24" s="193" t="s">
        <v>59</v>
      </c>
      <c r="D24" s="194" t="s">
        <v>99</v>
      </c>
      <c r="E24" s="23">
        <v>71</v>
      </c>
      <c r="F24" s="23">
        <v>50</v>
      </c>
      <c r="G24" s="176">
        <f t="shared" si="1"/>
        <v>60.5</v>
      </c>
      <c r="H24" s="23">
        <v>64</v>
      </c>
      <c r="I24" s="23">
        <v>78</v>
      </c>
      <c r="J24" s="177">
        <f t="shared" si="2"/>
        <v>71</v>
      </c>
      <c r="K24" s="23">
        <v>81</v>
      </c>
      <c r="L24" s="23">
        <v>81</v>
      </c>
      <c r="M24" s="158">
        <f t="shared" si="3"/>
        <v>81</v>
      </c>
      <c r="N24" s="156">
        <v>55</v>
      </c>
      <c r="O24" s="157">
        <v>55</v>
      </c>
      <c r="P24" s="158">
        <f t="shared" si="4"/>
        <v>55</v>
      </c>
      <c r="Q24" s="158">
        <f t="shared" si="0"/>
        <v>66.875</v>
      </c>
      <c r="R24" s="159" t="str">
        <f t="shared" si="5"/>
        <v>Khá</v>
      </c>
    </row>
    <row r="25" spans="1:18" s="111" customFormat="1" ht="24.95" customHeight="1" x14ac:dyDescent="0.2">
      <c r="A25" s="175">
        <v>14</v>
      </c>
      <c r="B25" s="155" t="s">
        <v>1334</v>
      </c>
      <c r="C25" s="193" t="s">
        <v>1335</v>
      </c>
      <c r="D25" s="194" t="s">
        <v>1336</v>
      </c>
      <c r="E25" s="23">
        <v>71</v>
      </c>
      <c r="F25" s="23">
        <v>50</v>
      </c>
      <c r="G25" s="176">
        <f t="shared" si="1"/>
        <v>60.5</v>
      </c>
      <c r="H25" s="23">
        <v>71</v>
      </c>
      <c r="I25" s="23">
        <v>63</v>
      </c>
      <c r="J25" s="177">
        <f t="shared" si="2"/>
        <v>67</v>
      </c>
      <c r="K25" s="23">
        <v>81</v>
      </c>
      <c r="L25" s="23">
        <v>81</v>
      </c>
      <c r="M25" s="158">
        <f t="shared" si="3"/>
        <v>81</v>
      </c>
      <c r="N25" s="156">
        <v>55</v>
      </c>
      <c r="O25" s="157">
        <v>81</v>
      </c>
      <c r="P25" s="158">
        <f t="shared" si="4"/>
        <v>68</v>
      </c>
      <c r="Q25" s="158">
        <f t="shared" si="0"/>
        <v>69.125</v>
      </c>
      <c r="R25" s="159" t="str">
        <f t="shared" si="5"/>
        <v>Khá</v>
      </c>
    </row>
    <row r="26" spans="1:18" s="111" customFormat="1" ht="24.95" customHeight="1" x14ac:dyDescent="0.2">
      <c r="A26" s="175">
        <v>15</v>
      </c>
      <c r="B26" s="155" t="s">
        <v>1337</v>
      </c>
      <c r="C26" s="193" t="s">
        <v>1338</v>
      </c>
      <c r="D26" s="194" t="s">
        <v>105</v>
      </c>
      <c r="E26" s="23">
        <v>83</v>
      </c>
      <c r="F26" s="23">
        <v>82</v>
      </c>
      <c r="G26" s="176">
        <f t="shared" si="1"/>
        <v>82.5</v>
      </c>
      <c r="H26" s="23">
        <v>80</v>
      </c>
      <c r="I26" s="23">
        <v>89</v>
      </c>
      <c r="J26" s="177">
        <f t="shared" si="2"/>
        <v>84.5</v>
      </c>
      <c r="K26" s="23">
        <v>87</v>
      </c>
      <c r="L26" s="23">
        <v>83</v>
      </c>
      <c r="M26" s="158">
        <f t="shared" si="3"/>
        <v>85</v>
      </c>
      <c r="N26" s="156">
        <v>83</v>
      </c>
      <c r="O26" s="157">
        <v>83</v>
      </c>
      <c r="P26" s="158">
        <f t="shared" si="4"/>
        <v>83</v>
      </c>
      <c r="Q26" s="158">
        <f t="shared" si="0"/>
        <v>83.75</v>
      </c>
      <c r="R26" s="159" t="str">
        <f t="shared" si="5"/>
        <v>Tốt</v>
      </c>
    </row>
    <row r="27" spans="1:18" s="111" customFormat="1" ht="24.95" customHeight="1" x14ac:dyDescent="0.2">
      <c r="A27" s="175">
        <v>16</v>
      </c>
      <c r="B27" s="155" t="s">
        <v>1339</v>
      </c>
      <c r="C27" s="193" t="s">
        <v>1340</v>
      </c>
      <c r="D27" s="194" t="s">
        <v>105</v>
      </c>
      <c r="E27" s="23">
        <v>79</v>
      </c>
      <c r="F27" s="23">
        <v>70</v>
      </c>
      <c r="G27" s="176">
        <f t="shared" si="1"/>
        <v>74.5</v>
      </c>
      <c r="H27" s="23">
        <v>79</v>
      </c>
      <c r="I27" s="23">
        <v>81</v>
      </c>
      <c r="J27" s="177">
        <f t="shared" si="2"/>
        <v>80</v>
      </c>
      <c r="K27" s="23">
        <v>81</v>
      </c>
      <c r="L27" s="23">
        <v>81</v>
      </c>
      <c r="M27" s="158">
        <f t="shared" si="3"/>
        <v>81</v>
      </c>
      <c r="N27" s="156">
        <v>81</v>
      </c>
      <c r="O27" s="157">
        <v>81</v>
      </c>
      <c r="P27" s="158">
        <f t="shared" si="4"/>
        <v>81</v>
      </c>
      <c r="Q27" s="158">
        <f t="shared" si="0"/>
        <v>79.125</v>
      </c>
      <c r="R27" s="159" t="str">
        <f t="shared" si="5"/>
        <v>Khá</v>
      </c>
    </row>
    <row r="28" spans="1:18" s="111" customFormat="1" ht="24.95" customHeight="1" x14ac:dyDescent="0.2">
      <c r="A28" s="175">
        <v>17</v>
      </c>
      <c r="B28" s="155" t="s">
        <v>1341</v>
      </c>
      <c r="C28" s="193" t="s">
        <v>1342</v>
      </c>
      <c r="D28" s="194" t="s">
        <v>1343</v>
      </c>
      <c r="E28" s="23">
        <v>81</v>
      </c>
      <c r="F28" s="23">
        <v>81</v>
      </c>
      <c r="G28" s="176">
        <f t="shared" si="1"/>
        <v>81</v>
      </c>
      <c r="H28" s="23">
        <v>81</v>
      </c>
      <c r="I28" s="23">
        <v>87</v>
      </c>
      <c r="J28" s="177">
        <f t="shared" si="2"/>
        <v>84</v>
      </c>
      <c r="K28" s="23">
        <v>91</v>
      </c>
      <c r="L28" s="23">
        <v>91</v>
      </c>
      <c r="M28" s="158">
        <f t="shared" si="3"/>
        <v>91</v>
      </c>
      <c r="N28" s="156">
        <v>81</v>
      </c>
      <c r="O28" s="157">
        <v>81</v>
      </c>
      <c r="P28" s="158">
        <f t="shared" si="4"/>
        <v>81</v>
      </c>
      <c r="Q28" s="158">
        <f t="shared" si="0"/>
        <v>84.25</v>
      </c>
      <c r="R28" s="159" t="str">
        <f t="shared" si="5"/>
        <v>Tốt</v>
      </c>
    </row>
    <row r="29" spans="1:18" s="111" customFormat="1" ht="24.95" customHeight="1" x14ac:dyDescent="0.2">
      <c r="A29" s="175">
        <v>18</v>
      </c>
      <c r="B29" s="155" t="s">
        <v>1344</v>
      </c>
      <c r="C29" s="193" t="s">
        <v>79</v>
      </c>
      <c r="D29" s="194" t="s">
        <v>420</v>
      </c>
      <c r="E29" s="23">
        <v>83</v>
      </c>
      <c r="F29" s="23">
        <v>81</v>
      </c>
      <c r="G29" s="176">
        <f t="shared" si="1"/>
        <v>82</v>
      </c>
      <c r="H29" s="23">
        <v>83</v>
      </c>
      <c r="I29" s="23">
        <v>81</v>
      </c>
      <c r="J29" s="177">
        <f t="shared" si="2"/>
        <v>82</v>
      </c>
      <c r="K29" s="23">
        <v>81</v>
      </c>
      <c r="L29" s="23">
        <v>91</v>
      </c>
      <c r="M29" s="158">
        <f t="shared" si="3"/>
        <v>86</v>
      </c>
      <c r="N29" s="156">
        <v>91</v>
      </c>
      <c r="O29" s="157">
        <v>91</v>
      </c>
      <c r="P29" s="158">
        <f t="shared" si="4"/>
        <v>91</v>
      </c>
      <c r="Q29" s="158">
        <f t="shared" si="0"/>
        <v>85.25</v>
      </c>
      <c r="R29" s="159" t="str">
        <f t="shared" si="5"/>
        <v>Tốt</v>
      </c>
    </row>
    <row r="30" spans="1:18" s="111" customFormat="1" ht="24.95" customHeight="1" x14ac:dyDescent="0.2">
      <c r="A30" s="175">
        <v>19</v>
      </c>
      <c r="B30" s="155" t="s">
        <v>1345</v>
      </c>
      <c r="C30" s="193" t="s">
        <v>656</v>
      </c>
      <c r="D30" s="194" t="s">
        <v>123</v>
      </c>
      <c r="E30" s="23">
        <v>83</v>
      </c>
      <c r="F30" s="23">
        <v>70</v>
      </c>
      <c r="G30" s="176">
        <f t="shared" si="1"/>
        <v>76.5</v>
      </c>
      <c r="H30" s="23">
        <v>83</v>
      </c>
      <c r="I30" s="23">
        <v>81</v>
      </c>
      <c r="J30" s="177">
        <f t="shared" si="2"/>
        <v>82</v>
      </c>
      <c r="K30" s="23">
        <v>81</v>
      </c>
      <c r="L30" s="23">
        <v>81</v>
      </c>
      <c r="M30" s="158">
        <f t="shared" si="3"/>
        <v>81</v>
      </c>
      <c r="N30" s="156">
        <v>81</v>
      </c>
      <c r="O30" s="157">
        <v>81</v>
      </c>
      <c r="P30" s="158">
        <f t="shared" si="4"/>
        <v>81</v>
      </c>
      <c r="Q30" s="158">
        <f t="shared" si="0"/>
        <v>80.125</v>
      </c>
      <c r="R30" s="159" t="str">
        <f t="shared" si="5"/>
        <v>Tốt</v>
      </c>
    </row>
    <row r="31" spans="1:18" s="111" customFormat="1" ht="24.95" customHeight="1" x14ac:dyDescent="0.2">
      <c r="A31" s="175">
        <v>20</v>
      </c>
      <c r="B31" s="155" t="s">
        <v>1346</v>
      </c>
      <c r="C31" s="193" t="s">
        <v>1347</v>
      </c>
      <c r="D31" s="194" t="s">
        <v>139</v>
      </c>
      <c r="E31" s="23">
        <v>59</v>
      </c>
      <c r="F31" s="23">
        <v>85</v>
      </c>
      <c r="G31" s="176">
        <f t="shared" si="1"/>
        <v>72</v>
      </c>
      <c r="H31" s="23">
        <v>85</v>
      </c>
      <c r="I31" s="23">
        <v>91</v>
      </c>
      <c r="J31" s="177">
        <f t="shared" si="2"/>
        <v>88</v>
      </c>
      <c r="K31" s="23">
        <v>98</v>
      </c>
      <c r="L31" s="23">
        <v>95</v>
      </c>
      <c r="M31" s="158">
        <f t="shared" si="3"/>
        <v>96.5</v>
      </c>
      <c r="N31" s="156">
        <v>95</v>
      </c>
      <c r="O31" s="157">
        <v>95</v>
      </c>
      <c r="P31" s="158">
        <f t="shared" si="4"/>
        <v>95</v>
      </c>
      <c r="Q31" s="158">
        <f t="shared" si="0"/>
        <v>87.875</v>
      </c>
      <c r="R31" s="159" t="str">
        <f t="shared" si="5"/>
        <v>Tốt</v>
      </c>
    </row>
    <row r="32" spans="1:18" s="111" customFormat="1" ht="24.95" customHeight="1" x14ac:dyDescent="0.2">
      <c r="A32" s="175">
        <v>21</v>
      </c>
      <c r="B32" s="155" t="s">
        <v>1348</v>
      </c>
      <c r="C32" s="193" t="s">
        <v>1349</v>
      </c>
      <c r="D32" s="194" t="s">
        <v>744</v>
      </c>
      <c r="E32" s="23">
        <v>71</v>
      </c>
      <c r="F32" s="23">
        <v>73.5</v>
      </c>
      <c r="G32" s="176">
        <f t="shared" si="1"/>
        <v>72.25</v>
      </c>
      <c r="H32" s="23">
        <v>81</v>
      </c>
      <c r="I32" s="23">
        <v>81</v>
      </c>
      <c r="J32" s="177">
        <f t="shared" si="2"/>
        <v>81</v>
      </c>
      <c r="K32" s="23">
        <v>91</v>
      </c>
      <c r="L32" s="23">
        <v>91</v>
      </c>
      <c r="M32" s="158">
        <f t="shared" si="3"/>
        <v>91</v>
      </c>
      <c r="N32" s="156">
        <v>81</v>
      </c>
      <c r="O32" s="157">
        <v>81</v>
      </c>
      <c r="P32" s="158">
        <f t="shared" si="4"/>
        <v>81</v>
      </c>
      <c r="Q32" s="158">
        <f t="shared" si="0"/>
        <v>81.3125</v>
      </c>
      <c r="R32" s="159" t="str">
        <f t="shared" si="5"/>
        <v>Tốt</v>
      </c>
    </row>
    <row r="33" spans="1:18" s="111" customFormat="1" ht="24.95" customHeight="1" x14ac:dyDescent="0.2">
      <c r="A33" s="175">
        <v>22</v>
      </c>
      <c r="B33" s="155" t="s">
        <v>1350</v>
      </c>
      <c r="C33" s="193" t="s">
        <v>1351</v>
      </c>
      <c r="D33" s="194" t="s">
        <v>146</v>
      </c>
      <c r="E33" s="23">
        <v>81</v>
      </c>
      <c r="F33" s="23">
        <v>71</v>
      </c>
      <c r="G33" s="176">
        <f t="shared" si="1"/>
        <v>76</v>
      </c>
      <c r="H33" s="23">
        <v>81</v>
      </c>
      <c r="I33" s="23">
        <v>81</v>
      </c>
      <c r="J33" s="177">
        <f t="shared" si="2"/>
        <v>81</v>
      </c>
      <c r="K33" s="23">
        <v>91</v>
      </c>
      <c r="L33" s="23">
        <v>91</v>
      </c>
      <c r="M33" s="158">
        <f t="shared" si="3"/>
        <v>91</v>
      </c>
      <c r="N33" s="156">
        <v>91</v>
      </c>
      <c r="O33" s="157">
        <v>91</v>
      </c>
      <c r="P33" s="158">
        <f t="shared" si="4"/>
        <v>91</v>
      </c>
      <c r="Q33" s="158">
        <f t="shared" si="0"/>
        <v>84.75</v>
      </c>
      <c r="R33" s="159" t="str">
        <f t="shared" si="5"/>
        <v>Tốt</v>
      </c>
    </row>
    <row r="34" spans="1:18" s="111" customFormat="1" ht="12.75" x14ac:dyDescent="0.2"/>
    <row r="35" spans="1:18" s="111" customFormat="1" ht="20.100000000000001" customHeight="1" x14ac:dyDescent="0.3">
      <c r="A35" s="302" t="s">
        <v>1458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</row>
    <row r="36" spans="1:18" s="111" customFormat="1" ht="20.100000000000001" customHeight="1" x14ac:dyDescent="0.2">
      <c r="A36" s="286" t="s">
        <v>4</v>
      </c>
      <c r="B36" s="286" t="s">
        <v>1014</v>
      </c>
      <c r="C36" s="290" t="s">
        <v>1015</v>
      </c>
      <c r="D36" s="291"/>
      <c r="E36" s="286" t="s">
        <v>8</v>
      </c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94" t="s">
        <v>13</v>
      </c>
      <c r="R36" s="286" t="s">
        <v>14</v>
      </c>
    </row>
    <row r="37" spans="1:18" s="111" customFormat="1" ht="20.100000000000001" customHeight="1" x14ac:dyDescent="0.2">
      <c r="A37" s="286"/>
      <c r="B37" s="286"/>
      <c r="C37" s="292"/>
      <c r="D37" s="293"/>
      <c r="E37" s="297" t="s">
        <v>9</v>
      </c>
      <c r="F37" s="298"/>
      <c r="G37" s="295" t="s">
        <v>17</v>
      </c>
      <c r="H37" s="297" t="s">
        <v>10</v>
      </c>
      <c r="I37" s="298"/>
      <c r="J37" s="295" t="s">
        <v>17</v>
      </c>
      <c r="K37" s="297" t="s">
        <v>11</v>
      </c>
      <c r="L37" s="298"/>
      <c r="M37" s="287" t="s">
        <v>17</v>
      </c>
      <c r="N37" s="297" t="s">
        <v>12</v>
      </c>
      <c r="O37" s="298"/>
      <c r="P37" s="286" t="s">
        <v>17</v>
      </c>
      <c r="Q37" s="294"/>
      <c r="R37" s="286"/>
    </row>
    <row r="38" spans="1:18" s="111" customFormat="1" ht="30.75" customHeight="1" x14ac:dyDescent="0.2">
      <c r="A38" s="287"/>
      <c r="B38" s="287"/>
      <c r="C38" s="292"/>
      <c r="D38" s="293"/>
      <c r="E38" s="173" t="s">
        <v>15</v>
      </c>
      <c r="F38" s="173" t="s">
        <v>16</v>
      </c>
      <c r="G38" s="296"/>
      <c r="H38" s="173" t="s">
        <v>18</v>
      </c>
      <c r="I38" s="173" t="s">
        <v>19</v>
      </c>
      <c r="J38" s="296"/>
      <c r="K38" s="173" t="s">
        <v>20</v>
      </c>
      <c r="L38" s="173" t="s">
        <v>21</v>
      </c>
      <c r="M38" s="289"/>
      <c r="N38" s="173" t="s">
        <v>22</v>
      </c>
      <c r="O38" s="174" t="s">
        <v>23</v>
      </c>
      <c r="P38" s="287"/>
      <c r="Q38" s="295"/>
      <c r="R38" s="287"/>
    </row>
    <row r="39" spans="1:18" s="111" customFormat="1" ht="20.100000000000001" customHeight="1" x14ac:dyDescent="0.2">
      <c r="A39" s="179">
        <v>1</v>
      </c>
      <c r="B39" s="80" t="s">
        <v>1353</v>
      </c>
      <c r="C39" s="82" t="s">
        <v>1354</v>
      </c>
      <c r="D39" s="195" t="s">
        <v>26</v>
      </c>
      <c r="E39" s="23">
        <v>80</v>
      </c>
      <c r="F39" s="23">
        <v>80</v>
      </c>
      <c r="G39" s="176">
        <f>(E39+F39)/2</f>
        <v>80</v>
      </c>
      <c r="H39" s="180">
        <v>80</v>
      </c>
      <c r="I39" s="180">
        <v>85</v>
      </c>
      <c r="J39" s="176">
        <f>(H39+I39)/2</f>
        <v>82.5</v>
      </c>
      <c r="K39" s="23">
        <v>85</v>
      </c>
      <c r="L39" s="23">
        <v>85</v>
      </c>
      <c r="M39" s="158">
        <f>(K39+L39)/2</f>
        <v>85</v>
      </c>
      <c r="N39" s="160">
        <v>85</v>
      </c>
      <c r="O39" s="79">
        <v>85</v>
      </c>
      <c r="P39" s="158">
        <f>(N39+O39)/2</f>
        <v>85</v>
      </c>
      <c r="Q39" s="158">
        <f>(G39+J39+M39+P39)/4</f>
        <v>83.125</v>
      </c>
      <c r="R39" s="159" t="str">
        <f>IF(Q39&gt;=90,"Xuất sắc",IF(Q39&gt;=80,"Tốt",IF(Q39&gt;=65,"Khá",IF(Q39&gt;=50,"Trung bình",IF(Q39&gt;=35,"Yếu","Kém")))))</f>
        <v>Tốt</v>
      </c>
    </row>
    <row r="40" spans="1:18" s="111" customFormat="1" ht="20.100000000000001" customHeight="1" x14ac:dyDescent="0.2">
      <c r="A40" s="179">
        <v>2</v>
      </c>
      <c r="B40" s="80" t="s">
        <v>1355</v>
      </c>
      <c r="C40" s="82" t="s">
        <v>166</v>
      </c>
      <c r="D40" s="195" t="s">
        <v>26</v>
      </c>
      <c r="E40" s="23">
        <v>78</v>
      </c>
      <c r="F40" s="23">
        <v>83</v>
      </c>
      <c r="G40" s="176">
        <f t="shared" ref="G40:G94" si="6">(E40+F40)/2</f>
        <v>80.5</v>
      </c>
      <c r="H40" s="180">
        <v>80</v>
      </c>
      <c r="I40" s="180">
        <v>81</v>
      </c>
      <c r="J40" s="176">
        <f t="shared" ref="J40:J94" si="7">(H40+I40)/2</f>
        <v>80.5</v>
      </c>
      <c r="K40" s="23">
        <v>80</v>
      </c>
      <c r="L40" s="23">
        <v>83</v>
      </c>
      <c r="M40" s="158">
        <f t="shared" ref="M40:M94" si="8">(K40+L40)/2</f>
        <v>81.5</v>
      </c>
      <c r="N40" s="160">
        <v>83</v>
      </c>
      <c r="O40" s="79">
        <v>83</v>
      </c>
      <c r="P40" s="158">
        <f t="shared" ref="P40:P94" si="9">(N40+O40)/2</f>
        <v>83</v>
      </c>
      <c r="Q40" s="158">
        <f t="shared" ref="Q40:Q94" si="10">(G40+J40+M40+P40)/4</f>
        <v>81.375</v>
      </c>
      <c r="R40" s="159" t="str">
        <f t="shared" ref="R40:R94" si="11">IF(Q40&gt;=90,"Xuất sắc",IF(Q40&gt;=80,"Tốt",IF(Q40&gt;=65,"Khá",IF(Q40&gt;=50,"Trung bình",IF(Q40&gt;=35,"Yếu","Kém")))))</f>
        <v>Tốt</v>
      </c>
    </row>
    <row r="41" spans="1:18" s="111" customFormat="1" ht="20.100000000000001" customHeight="1" x14ac:dyDescent="0.2">
      <c r="A41" s="179">
        <v>3</v>
      </c>
      <c r="B41" s="80" t="s">
        <v>1356</v>
      </c>
      <c r="C41" s="82" t="s">
        <v>558</v>
      </c>
      <c r="D41" s="195" t="s">
        <v>26</v>
      </c>
      <c r="E41" s="23">
        <v>79</v>
      </c>
      <c r="F41" s="23">
        <v>79</v>
      </c>
      <c r="G41" s="176">
        <f t="shared" si="6"/>
        <v>79</v>
      </c>
      <c r="H41" s="180">
        <v>79</v>
      </c>
      <c r="I41" s="180">
        <v>85</v>
      </c>
      <c r="J41" s="176">
        <f t="shared" si="7"/>
        <v>82</v>
      </c>
      <c r="K41" s="23">
        <v>84</v>
      </c>
      <c r="L41" s="23">
        <v>80</v>
      </c>
      <c r="M41" s="158">
        <f t="shared" si="8"/>
        <v>82</v>
      </c>
      <c r="N41" s="160">
        <v>84</v>
      </c>
      <c r="O41" s="79">
        <v>84</v>
      </c>
      <c r="P41" s="158">
        <f t="shared" si="9"/>
        <v>84</v>
      </c>
      <c r="Q41" s="158">
        <f t="shared" si="10"/>
        <v>81.75</v>
      </c>
      <c r="R41" s="159" t="str">
        <f t="shared" si="11"/>
        <v>Tốt</v>
      </c>
    </row>
    <row r="42" spans="1:18" s="111" customFormat="1" ht="20.100000000000001" customHeight="1" x14ac:dyDescent="0.2">
      <c r="A42" s="179">
        <v>4</v>
      </c>
      <c r="B42" s="80" t="s">
        <v>1357</v>
      </c>
      <c r="C42" s="82" t="s">
        <v>1358</v>
      </c>
      <c r="D42" s="195" t="s">
        <v>26</v>
      </c>
      <c r="E42" s="23">
        <v>79</v>
      </c>
      <c r="F42" s="23">
        <v>79</v>
      </c>
      <c r="G42" s="176">
        <f t="shared" si="6"/>
        <v>79</v>
      </c>
      <c r="H42" s="180">
        <v>42</v>
      </c>
      <c r="I42" s="180">
        <v>66</v>
      </c>
      <c r="J42" s="176">
        <f t="shared" si="7"/>
        <v>54</v>
      </c>
      <c r="K42" s="23">
        <v>70</v>
      </c>
      <c r="L42" s="23">
        <v>55</v>
      </c>
      <c r="M42" s="158">
        <f t="shared" si="8"/>
        <v>62.5</v>
      </c>
      <c r="N42" s="160">
        <v>80</v>
      </c>
      <c r="O42" s="79">
        <v>75</v>
      </c>
      <c r="P42" s="158">
        <f t="shared" si="9"/>
        <v>77.5</v>
      </c>
      <c r="Q42" s="158">
        <f t="shared" si="10"/>
        <v>68.25</v>
      </c>
      <c r="R42" s="159" t="str">
        <f t="shared" si="11"/>
        <v>Khá</v>
      </c>
    </row>
    <row r="43" spans="1:18" s="111" customFormat="1" ht="20.100000000000001" customHeight="1" x14ac:dyDescent="0.2">
      <c r="A43" s="179">
        <v>5</v>
      </c>
      <c r="B43" s="80" t="s">
        <v>1359</v>
      </c>
      <c r="C43" s="82" t="s">
        <v>1360</v>
      </c>
      <c r="D43" s="195" t="s">
        <v>1361</v>
      </c>
      <c r="E43" s="23">
        <v>76</v>
      </c>
      <c r="F43" s="23">
        <v>84</v>
      </c>
      <c r="G43" s="176">
        <f t="shared" si="6"/>
        <v>80</v>
      </c>
      <c r="H43" s="180">
        <v>84</v>
      </c>
      <c r="I43" s="180">
        <v>68</v>
      </c>
      <c r="J43" s="176">
        <f t="shared" si="7"/>
        <v>76</v>
      </c>
      <c r="K43" s="23">
        <v>84</v>
      </c>
      <c r="L43" s="23">
        <v>78</v>
      </c>
      <c r="M43" s="158">
        <f t="shared" si="8"/>
        <v>81</v>
      </c>
      <c r="N43" s="160">
        <v>84</v>
      </c>
      <c r="O43" s="79">
        <v>84</v>
      </c>
      <c r="P43" s="158">
        <f t="shared" si="9"/>
        <v>84</v>
      </c>
      <c r="Q43" s="158">
        <f t="shared" si="10"/>
        <v>80.25</v>
      </c>
      <c r="R43" s="159" t="str">
        <f t="shared" si="11"/>
        <v>Tốt</v>
      </c>
    </row>
    <row r="44" spans="1:18" s="111" customFormat="1" ht="20.100000000000001" customHeight="1" x14ac:dyDescent="0.2">
      <c r="A44" s="179">
        <v>6</v>
      </c>
      <c r="B44" s="80" t="s">
        <v>1362</v>
      </c>
      <c r="C44" s="82" t="s">
        <v>1363</v>
      </c>
      <c r="D44" s="195" t="s">
        <v>269</v>
      </c>
      <c r="E44" s="23">
        <v>50</v>
      </c>
      <c r="F44" s="23">
        <v>50</v>
      </c>
      <c r="G44" s="176">
        <f t="shared" si="6"/>
        <v>50</v>
      </c>
      <c r="H44" s="180">
        <v>60</v>
      </c>
      <c r="I44" s="180">
        <v>66</v>
      </c>
      <c r="J44" s="176">
        <f t="shared" si="7"/>
        <v>63</v>
      </c>
      <c r="K44" s="23">
        <v>78</v>
      </c>
      <c r="L44" s="23">
        <v>75</v>
      </c>
      <c r="M44" s="158">
        <f t="shared" si="8"/>
        <v>76.5</v>
      </c>
      <c r="N44" s="160">
        <v>82</v>
      </c>
      <c r="O44" s="79">
        <v>82</v>
      </c>
      <c r="P44" s="158">
        <f t="shared" si="9"/>
        <v>82</v>
      </c>
      <c r="Q44" s="158">
        <f t="shared" si="10"/>
        <v>67.875</v>
      </c>
      <c r="R44" s="159" t="str">
        <f t="shared" si="11"/>
        <v>Khá</v>
      </c>
    </row>
    <row r="45" spans="1:18" s="111" customFormat="1" ht="20.100000000000001" customHeight="1" x14ac:dyDescent="0.2">
      <c r="A45" s="179">
        <v>7</v>
      </c>
      <c r="B45" s="80" t="s">
        <v>1364</v>
      </c>
      <c r="C45" s="82" t="s">
        <v>1115</v>
      </c>
      <c r="D45" s="195" t="s">
        <v>269</v>
      </c>
      <c r="E45" s="23">
        <v>80</v>
      </c>
      <c r="F45" s="23">
        <v>85</v>
      </c>
      <c r="G45" s="176">
        <f t="shared" si="6"/>
        <v>82.5</v>
      </c>
      <c r="H45" s="180">
        <v>89</v>
      </c>
      <c r="I45" s="180">
        <v>93</v>
      </c>
      <c r="J45" s="176">
        <f t="shared" si="7"/>
        <v>91</v>
      </c>
      <c r="K45" s="23">
        <v>94</v>
      </c>
      <c r="L45" s="23">
        <v>94</v>
      </c>
      <c r="M45" s="158">
        <f t="shared" si="8"/>
        <v>94</v>
      </c>
      <c r="N45" s="160">
        <v>85</v>
      </c>
      <c r="O45" s="79">
        <v>80</v>
      </c>
      <c r="P45" s="158">
        <f t="shared" si="9"/>
        <v>82.5</v>
      </c>
      <c r="Q45" s="158">
        <f t="shared" si="10"/>
        <v>87.5</v>
      </c>
      <c r="R45" s="159" t="str">
        <f t="shared" si="11"/>
        <v>Tốt</v>
      </c>
    </row>
    <row r="46" spans="1:18" s="111" customFormat="1" ht="20.100000000000001" customHeight="1" x14ac:dyDescent="0.2">
      <c r="A46" s="179">
        <v>8</v>
      </c>
      <c r="B46" s="80" t="s">
        <v>1365</v>
      </c>
      <c r="C46" s="82" t="s">
        <v>84</v>
      </c>
      <c r="D46" s="195" t="s">
        <v>1366</v>
      </c>
      <c r="E46" s="23">
        <v>64</v>
      </c>
      <c r="F46" s="23">
        <v>92</v>
      </c>
      <c r="G46" s="176">
        <f t="shared" si="6"/>
        <v>78</v>
      </c>
      <c r="H46" s="180">
        <v>85</v>
      </c>
      <c r="I46" s="180">
        <v>85</v>
      </c>
      <c r="J46" s="176">
        <f t="shared" si="7"/>
        <v>85</v>
      </c>
      <c r="K46" s="23">
        <v>92</v>
      </c>
      <c r="L46" s="23">
        <v>94</v>
      </c>
      <c r="M46" s="158">
        <f t="shared" si="8"/>
        <v>93</v>
      </c>
      <c r="N46" s="160">
        <v>94</v>
      </c>
      <c r="O46" s="79">
        <v>93</v>
      </c>
      <c r="P46" s="158">
        <f t="shared" si="9"/>
        <v>93.5</v>
      </c>
      <c r="Q46" s="158">
        <f t="shared" si="10"/>
        <v>87.375</v>
      </c>
      <c r="R46" s="159" t="str">
        <f t="shared" si="11"/>
        <v>Tốt</v>
      </c>
    </row>
    <row r="47" spans="1:18" s="111" customFormat="1" ht="20.100000000000001" customHeight="1" x14ac:dyDescent="0.2">
      <c r="A47" s="179">
        <v>9</v>
      </c>
      <c r="B47" s="80" t="s">
        <v>1367</v>
      </c>
      <c r="C47" s="82" t="s">
        <v>1368</v>
      </c>
      <c r="D47" s="195" t="s">
        <v>29</v>
      </c>
      <c r="E47" s="23">
        <v>70</v>
      </c>
      <c r="F47" s="23">
        <v>86</v>
      </c>
      <c r="G47" s="176">
        <f t="shared" si="6"/>
        <v>78</v>
      </c>
      <c r="H47" s="180">
        <v>60</v>
      </c>
      <c r="I47" s="180">
        <v>82</v>
      </c>
      <c r="J47" s="176">
        <f t="shared" si="7"/>
        <v>71</v>
      </c>
      <c r="K47" s="23">
        <v>82</v>
      </c>
      <c r="L47" s="23">
        <v>82</v>
      </c>
      <c r="M47" s="158">
        <f t="shared" si="8"/>
        <v>82</v>
      </c>
      <c r="N47" s="160">
        <v>83</v>
      </c>
      <c r="O47" s="79">
        <v>83</v>
      </c>
      <c r="P47" s="158">
        <f t="shared" si="9"/>
        <v>83</v>
      </c>
      <c r="Q47" s="158">
        <f t="shared" si="10"/>
        <v>78.5</v>
      </c>
      <c r="R47" s="159" t="str">
        <f t="shared" si="11"/>
        <v>Khá</v>
      </c>
    </row>
    <row r="48" spans="1:18" s="111" customFormat="1" ht="20.100000000000001" customHeight="1" x14ac:dyDescent="0.2">
      <c r="A48" s="179">
        <v>10</v>
      </c>
      <c r="B48" s="80" t="s">
        <v>1369</v>
      </c>
      <c r="C48" s="82" t="s">
        <v>1370</v>
      </c>
      <c r="D48" s="195" t="s">
        <v>1371</v>
      </c>
      <c r="E48" s="23">
        <v>75</v>
      </c>
      <c r="F48" s="23" t="s">
        <v>150</v>
      </c>
      <c r="G48" s="176"/>
      <c r="H48" s="180" t="s">
        <v>150</v>
      </c>
      <c r="I48" s="180">
        <v>76</v>
      </c>
      <c r="J48" s="176"/>
      <c r="K48" s="23">
        <v>70</v>
      </c>
      <c r="L48" s="23">
        <v>72</v>
      </c>
      <c r="M48" s="158">
        <f t="shared" si="8"/>
        <v>71</v>
      </c>
      <c r="N48" s="160">
        <v>60</v>
      </c>
      <c r="O48" s="79">
        <v>80</v>
      </c>
      <c r="P48" s="158">
        <f t="shared" si="9"/>
        <v>70</v>
      </c>
      <c r="Q48" s="278" t="s">
        <v>1884</v>
      </c>
      <c r="R48" s="279"/>
    </row>
    <row r="49" spans="1:19" s="111" customFormat="1" ht="20.100000000000001" customHeight="1" x14ac:dyDescent="0.2">
      <c r="A49" s="179">
        <v>11</v>
      </c>
      <c r="B49" s="80" t="s">
        <v>1372</v>
      </c>
      <c r="C49" s="82" t="s">
        <v>1373</v>
      </c>
      <c r="D49" s="195" t="s">
        <v>1374</v>
      </c>
      <c r="E49" s="23">
        <v>80</v>
      </c>
      <c r="F49" s="23">
        <v>80</v>
      </c>
      <c r="G49" s="176">
        <f t="shared" si="6"/>
        <v>80</v>
      </c>
      <c r="H49" s="180">
        <v>80</v>
      </c>
      <c r="I49" s="180">
        <v>75</v>
      </c>
      <c r="J49" s="176">
        <f t="shared" si="7"/>
        <v>77.5</v>
      </c>
      <c r="K49" s="23">
        <v>70</v>
      </c>
      <c r="L49" s="23">
        <v>70</v>
      </c>
      <c r="M49" s="158">
        <f t="shared" si="8"/>
        <v>70</v>
      </c>
      <c r="N49" s="160">
        <v>83</v>
      </c>
      <c r="O49" s="79">
        <v>83</v>
      </c>
      <c r="P49" s="158">
        <f t="shared" si="9"/>
        <v>83</v>
      </c>
      <c r="Q49" s="158">
        <f t="shared" si="10"/>
        <v>77.625</v>
      </c>
      <c r="R49" s="159" t="str">
        <f t="shared" si="11"/>
        <v>Khá</v>
      </c>
      <c r="S49" s="161"/>
    </row>
    <row r="50" spans="1:19" s="111" customFormat="1" ht="20.100000000000001" customHeight="1" x14ac:dyDescent="0.2">
      <c r="A50" s="179">
        <v>12</v>
      </c>
      <c r="B50" s="80" t="s">
        <v>1375</v>
      </c>
      <c r="C50" s="82" t="s">
        <v>1376</v>
      </c>
      <c r="D50" s="195" t="s">
        <v>1377</v>
      </c>
      <c r="E50" s="23">
        <v>70</v>
      </c>
      <c r="F50" s="23">
        <v>70</v>
      </c>
      <c r="G50" s="176">
        <f t="shared" si="6"/>
        <v>70</v>
      </c>
      <c r="H50" s="180">
        <v>79</v>
      </c>
      <c r="I50" s="180">
        <v>78</v>
      </c>
      <c r="J50" s="176">
        <f t="shared" si="7"/>
        <v>78.5</v>
      </c>
      <c r="K50" s="23">
        <v>82</v>
      </c>
      <c r="L50" s="23">
        <v>80</v>
      </c>
      <c r="M50" s="158">
        <f t="shared" si="8"/>
        <v>81</v>
      </c>
      <c r="N50" s="160">
        <v>87</v>
      </c>
      <c r="O50" s="79">
        <v>87</v>
      </c>
      <c r="P50" s="158">
        <f t="shared" si="9"/>
        <v>87</v>
      </c>
      <c r="Q50" s="158">
        <f t="shared" si="10"/>
        <v>79.125</v>
      </c>
      <c r="R50" s="159" t="str">
        <f t="shared" si="11"/>
        <v>Khá</v>
      </c>
    </row>
    <row r="51" spans="1:19" s="111" customFormat="1" ht="20.100000000000001" customHeight="1" x14ac:dyDescent="0.2">
      <c r="A51" s="179">
        <v>13</v>
      </c>
      <c r="B51" s="80" t="s">
        <v>1378</v>
      </c>
      <c r="C51" s="82" t="s">
        <v>1379</v>
      </c>
      <c r="D51" s="195" t="s">
        <v>1190</v>
      </c>
      <c r="E51" s="23">
        <v>74</v>
      </c>
      <c r="F51" s="23">
        <v>74</v>
      </c>
      <c r="G51" s="176">
        <f t="shared" si="6"/>
        <v>74</v>
      </c>
      <c r="H51" s="180">
        <v>74</v>
      </c>
      <c r="I51" s="180">
        <v>82</v>
      </c>
      <c r="J51" s="176">
        <f t="shared" si="7"/>
        <v>78</v>
      </c>
      <c r="K51" s="23">
        <v>78</v>
      </c>
      <c r="L51" s="23">
        <v>75</v>
      </c>
      <c r="M51" s="158">
        <f t="shared" si="8"/>
        <v>76.5</v>
      </c>
      <c r="N51" s="160">
        <v>82</v>
      </c>
      <c r="O51" s="79">
        <v>82</v>
      </c>
      <c r="P51" s="158">
        <f t="shared" si="9"/>
        <v>82</v>
      </c>
      <c r="Q51" s="158">
        <f t="shared" si="10"/>
        <v>77.625</v>
      </c>
      <c r="R51" s="159" t="str">
        <f t="shared" si="11"/>
        <v>Khá</v>
      </c>
    </row>
    <row r="52" spans="1:19" s="111" customFormat="1" ht="20.100000000000001" customHeight="1" x14ac:dyDescent="0.2">
      <c r="A52" s="179">
        <v>14</v>
      </c>
      <c r="B52" s="80" t="s">
        <v>1380</v>
      </c>
      <c r="C52" s="82" t="s">
        <v>1381</v>
      </c>
      <c r="D52" s="195" t="s">
        <v>1194</v>
      </c>
      <c r="E52" s="23">
        <v>83</v>
      </c>
      <c r="F52" s="23">
        <v>85</v>
      </c>
      <c r="G52" s="176">
        <f t="shared" si="6"/>
        <v>84</v>
      </c>
      <c r="H52" s="180">
        <v>84</v>
      </c>
      <c r="I52" s="180">
        <v>84</v>
      </c>
      <c r="J52" s="176">
        <f t="shared" si="7"/>
        <v>84</v>
      </c>
      <c r="K52" s="23">
        <v>64</v>
      </c>
      <c r="L52" s="23">
        <v>80</v>
      </c>
      <c r="M52" s="158">
        <f t="shared" si="8"/>
        <v>72</v>
      </c>
      <c r="N52" s="160">
        <v>60</v>
      </c>
      <c r="O52" s="79">
        <v>85</v>
      </c>
      <c r="P52" s="158">
        <f t="shared" si="9"/>
        <v>72.5</v>
      </c>
      <c r="Q52" s="158">
        <f t="shared" si="10"/>
        <v>78.125</v>
      </c>
      <c r="R52" s="159" t="str">
        <f t="shared" si="11"/>
        <v>Khá</v>
      </c>
    </row>
    <row r="53" spans="1:19" s="111" customFormat="1" ht="20.100000000000001" customHeight="1" x14ac:dyDescent="0.2">
      <c r="A53" s="179">
        <v>15</v>
      </c>
      <c r="B53" s="80" t="s">
        <v>1382</v>
      </c>
      <c r="C53" s="82" t="s">
        <v>1383</v>
      </c>
      <c r="D53" s="195" t="s">
        <v>177</v>
      </c>
      <c r="E53" s="23">
        <v>77</v>
      </c>
      <c r="F53" s="23">
        <v>80</v>
      </c>
      <c r="G53" s="176">
        <f t="shared" si="6"/>
        <v>78.5</v>
      </c>
      <c r="H53" s="180">
        <v>80</v>
      </c>
      <c r="I53" s="180">
        <v>81</v>
      </c>
      <c r="J53" s="176">
        <f t="shared" si="7"/>
        <v>80.5</v>
      </c>
      <c r="K53" s="23">
        <v>75</v>
      </c>
      <c r="L53" s="23">
        <v>85</v>
      </c>
      <c r="M53" s="158">
        <f t="shared" si="8"/>
        <v>80</v>
      </c>
      <c r="N53" s="160">
        <v>88</v>
      </c>
      <c r="O53" s="79">
        <v>88</v>
      </c>
      <c r="P53" s="158">
        <f t="shared" si="9"/>
        <v>88</v>
      </c>
      <c r="Q53" s="158">
        <f t="shared" si="10"/>
        <v>81.75</v>
      </c>
      <c r="R53" s="159" t="str">
        <f t="shared" si="11"/>
        <v>Tốt</v>
      </c>
    </row>
    <row r="54" spans="1:19" s="111" customFormat="1" ht="20.100000000000001" customHeight="1" x14ac:dyDescent="0.2">
      <c r="A54" s="179">
        <v>16</v>
      </c>
      <c r="B54" s="80" t="s">
        <v>1384</v>
      </c>
      <c r="C54" s="82" t="s">
        <v>1385</v>
      </c>
      <c r="D54" s="195" t="s">
        <v>35</v>
      </c>
      <c r="E54" s="23">
        <v>87</v>
      </c>
      <c r="F54" s="23">
        <v>75</v>
      </c>
      <c r="G54" s="176">
        <f t="shared" si="6"/>
        <v>81</v>
      </c>
      <c r="H54" s="180">
        <v>75</v>
      </c>
      <c r="I54" s="180">
        <v>80</v>
      </c>
      <c r="J54" s="176">
        <f t="shared" si="7"/>
        <v>77.5</v>
      </c>
      <c r="K54" s="23">
        <v>82</v>
      </c>
      <c r="L54" s="23">
        <v>80</v>
      </c>
      <c r="M54" s="158">
        <f t="shared" si="8"/>
        <v>81</v>
      </c>
      <c r="N54" s="160">
        <v>82</v>
      </c>
      <c r="O54" s="79">
        <v>82</v>
      </c>
      <c r="P54" s="158">
        <f t="shared" si="9"/>
        <v>82</v>
      </c>
      <c r="Q54" s="158">
        <f t="shared" si="10"/>
        <v>80.375</v>
      </c>
      <c r="R54" s="159" t="str">
        <f t="shared" si="11"/>
        <v>Tốt</v>
      </c>
    </row>
    <row r="55" spans="1:19" s="111" customFormat="1" ht="20.100000000000001" customHeight="1" x14ac:dyDescent="0.2">
      <c r="A55" s="179">
        <v>17</v>
      </c>
      <c r="B55" s="80" t="s">
        <v>1386</v>
      </c>
      <c r="C55" s="82" t="s">
        <v>1387</v>
      </c>
      <c r="D55" s="195" t="s">
        <v>580</v>
      </c>
      <c r="E55" s="23">
        <v>79</v>
      </c>
      <c r="F55" s="23">
        <v>70</v>
      </c>
      <c r="G55" s="176">
        <f t="shared" si="6"/>
        <v>74.5</v>
      </c>
      <c r="H55" s="180">
        <v>75</v>
      </c>
      <c r="I55" s="180">
        <v>78</v>
      </c>
      <c r="J55" s="176">
        <f t="shared" si="7"/>
        <v>76.5</v>
      </c>
      <c r="K55" s="23">
        <v>78</v>
      </c>
      <c r="L55" s="23">
        <v>72</v>
      </c>
      <c r="M55" s="158">
        <f t="shared" si="8"/>
        <v>75</v>
      </c>
      <c r="N55" s="160">
        <v>83</v>
      </c>
      <c r="O55" s="79">
        <v>83</v>
      </c>
      <c r="P55" s="158">
        <f t="shared" si="9"/>
        <v>83</v>
      </c>
      <c r="Q55" s="158">
        <f t="shared" si="10"/>
        <v>77.25</v>
      </c>
      <c r="R55" s="159" t="str">
        <f t="shared" si="11"/>
        <v>Khá</v>
      </c>
    </row>
    <row r="56" spans="1:19" s="111" customFormat="1" ht="20.100000000000001" customHeight="1" x14ac:dyDescent="0.2">
      <c r="A56" s="179">
        <v>18</v>
      </c>
      <c r="B56" s="80" t="s">
        <v>1388</v>
      </c>
      <c r="C56" s="82" t="s">
        <v>1389</v>
      </c>
      <c r="D56" s="195" t="s">
        <v>580</v>
      </c>
      <c r="E56" s="23">
        <v>77</v>
      </c>
      <c r="F56" s="23">
        <v>80</v>
      </c>
      <c r="G56" s="176">
        <f t="shared" si="6"/>
        <v>78.5</v>
      </c>
      <c r="H56" s="180">
        <v>80</v>
      </c>
      <c r="I56" s="180">
        <v>84</v>
      </c>
      <c r="J56" s="176">
        <f t="shared" si="7"/>
        <v>82</v>
      </c>
      <c r="K56" s="23">
        <v>80</v>
      </c>
      <c r="L56" s="23">
        <v>72</v>
      </c>
      <c r="M56" s="158">
        <f t="shared" si="8"/>
        <v>76</v>
      </c>
      <c r="N56" s="160">
        <v>60</v>
      </c>
      <c r="O56" s="79">
        <v>80</v>
      </c>
      <c r="P56" s="158">
        <f t="shared" si="9"/>
        <v>70</v>
      </c>
      <c r="Q56" s="158">
        <f t="shared" si="10"/>
        <v>76.625</v>
      </c>
      <c r="R56" s="159" t="str">
        <f t="shared" si="11"/>
        <v>Khá</v>
      </c>
    </row>
    <row r="57" spans="1:19" s="111" customFormat="1" ht="20.100000000000001" customHeight="1" x14ac:dyDescent="0.2">
      <c r="A57" s="179">
        <v>19</v>
      </c>
      <c r="B57" s="80" t="s">
        <v>1390</v>
      </c>
      <c r="C57" s="82" t="s">
        <v>1391</v>
      </c>
      <c r="D57" s="195" t="s">
        <v>761</v>
      </c>
      <c r="E57" s="23">
        <v>66</v>
      </c>
      <c r="F57" s="23">
        <v>66</v>
      </c>
      <c r="G57" s="176">
        <f t="shared" si="6"/>
        <v>66</v>
      </c>
      <c r="H57" s="180">
        <v>60</v>
      </c>
      <c r="I57" s="180">
        <v>66</v>
      </c>
      <c r="J57" s="176">
        <f t="shared" si="7"/>
        <v>63</v>
      </c>
      <c r="K57" s="23">
        <v>70</v>
      </c>
      <c r="L57" s="23">
        <v>55</v>
      </c>
      <c r="M57" s="158">
        <f t="shared" si="8"/>
        <v>62.5</v>
      </c>
      <c r="N57" s="160">
        <v>60</v>
      </c>
      <c r="O57" s="79">
        <v>80</v>
      </c>
      <c r="P57" s="158">
        <f t="shared" si="9"/>
        <v>70</v>
      </c>
      <c r="Q57" s="158">
        <f t="shared" si="10"/>
        <v>65.375</v>
      </c>
      <c r="R57" s="159" t="str">
        <f t="shared" si="11"/>
        <v>Khá</v>
      </c>
    </row>
    <row r="58" spans="1:19" s="111" customFormat="1" ht="20.100000000000001" customHeight="1" x14ac:dyDescent="0.2">
      <c r="A58" s="179">
        <v>20</v>
      </c>
      <c r="B58" s="80" t="s">
        <v>1392</v>
      </c>
      <c r="C58" s="82" t="s">
        <v>1393</v>
      </c>
      <c r="D58" s="195" t="s">
        <v>1394</v>
      </c>
      <c r="E58" s="23">
        <v>70</v>
      </c>
      <c r="F58" s="23">
        <v>70</v>
      </c>
      <c r="G58" s="176">
        <f t="shared" si="6"/>
        <v>70</v>
      </c>
      <c r="H58" s="180">
        <v>70</v>
      </c>
      <c r="I58" s="180">
        <v>85</v>
      </c>
      <c r="J58" s="176">
        <f t="shared" si="7"/>
        <v>77.5</v>
      </c>
      <c r="K58" s="23">
        <v>82</v>
      </c>
      <c r="L58" s="23">
        <v>85</v>
      </c>
      <c r="M58" s="158">
        <f t="shared" si="8"/>
        <v>83.5</v>
      </c>
      <c r="N58" s="160">
        <v>82</v>
      </c>
      <c r="O58" s="79">
        <v>82</v>
      </c>
      <c r="P58" s="158">
        <f t="shared" si="9"/>
        <v>82</v>
      </c>
      <c r="Q58" s="158">
        <f t="shared" si="10"/>
        <v>78.25</v>
      </c>
      <c r="R58" s="159" t="str">
        <f t="shared" si="11"/>
        <v>Khá</v>
      </c>
    </row>
    <row r="59" spans="1:19" s="111" customFormat="1" ht="20.100000000000001" customHeight="1" x14ac:dyDescent="0.2">
      <c r="A59" s="179">
        <v>21</v>
      </c>
      <c r="B59" s="80" t="s">
        <v>1395</v>
      </c>
      <c r="C59" s="82" t="s">
        <v>1396</v>
      </c>
      <c r="D59" s="195" t="s">
        <v>182</v>
      </c>
      <c r="E59" s="23">
        <v>76</v>
      </c>
      <c r="F59" s="23">
        <v>60</v>
      </c>
      <c r="G59" s="176">
        <f t="shared" si="6"/>
        <v>68</v>
      </c>
      <c r="H59" s="180">
        <v>64</v>
      </c>
      <c r="I59" s="180">
        <v>65</v>
      </c>
      <c r="J59" s="176">
        <f t="shared" si="7"/>
        <v>64.5</v>
      </c>
      <c r="K59" s="23">
        <v>60</v>
      </c>
      <c r="L59" s="23">
        <v>65</v>
      </c>
      <c r="M59" s="158">
        <f t="shared" si="8"/>
        <v>62.5</v>
      </c>
      <c r="N59" s="160">
        <v>60</v>
      </c>
      <c r="O59" s="79">
        <v>75</v>
      </c>
      <c r="P59" s="158">
        <f t="shared" si="9"/>
        <v>67.5</v>
      </c>
      <c r="Q59" s="158">
        <f t="shared" si="10"/>
        <v>65.625</v>
      </c>
      <c r="R59" s="159" t="str">
        <f t="shared" si="11"/>
        <v>Khá</v>
      </c>
    </row>
    <row r="60" spans="1:19" s="111" customFormat="1" ht="20.100000000000001" customHeight="1" x14ac:dyDescent="0.2">
      <c r="A60" s="179">
        <v>22</v>
      </c>
      <c r="B60" s="80" t="s">
        <v>1397</v>
      </c>
      <c r="C60" s="82" t="s">
        <v>1398</v>
      </c>
      <c r="D60" s="195" t="s">
        <v>182</v>
      </c>
      <c r="E60" s="23">
        <v>82</v>
      </c>
      <c r="F60" s="23">
        <v>91</v>
      </c>
      <c r="G60" s="176">
        <f t="shared" si="6"/>
        <v>86.5</v>
      </c>
      <c r="H60" s="180">
        <v>84</v>
      </c>
      <c r="I60" s="180">
        <v>88</v>
      </c>
      <c r="J60" s="176">
        <f t="shared" si="7"/>
        <v>86</v>
      </c>
      <c r="K60" s="23">
        <v>83</v>
      </c>
      <c r="L60" s="23">
        <v>85</v>
      </c>
      <c r="M60" s="158">
        <f t="shared" si="8"/>
        <v>84</v>
      </c>
      <c r="N60" s="160">
        <v>83</v>
      </c>
      <c r="O60" s="79">
        <v>83</v>
      </c>
      <c r="P60" s="158">
        <f t="shared" si="9"/>
        <v>83</v>
      </c>
      <c r="Q60" s="158">
        <f t="shared" si="10"/>
        <v>84.875</v>
      </c>
      <c r="R60" s="159" t="str">
        <f t="shared" si="11"/>
        <v>Tốt</v>
      </c>
    </row>
    <row r="61" spans="1:19" s="111" customFormat="1" ht="20.100000000000001" customHeight="1" x14ac:dyDescent="0.2">
      <c r="A61" s="179">
        <v>23</v>
      </c>
      <c r="B61" s="80" t="s">
        <v>1399</v>
      </c>
      <c r="C61" s="82" t="s">
        <v>63</v>
      </c>
      <c r="D61" s="195" t="s">
        <v>38</v>
      </c>
      <c r="E61" s="23">
        <v>76</v>
      </c>
      <c r="F61" s="23">
        <v>81</v>
      </c>
      <c r="G61" s="176">
        <f t="shared" si="6"/>
        <v>78.5</v>
      </c>
      <c r="H61" s="180">
        <v>80</v>
      </c>
      <c r="I61" s="180">
        <v>83</v>
      </c>
      <c r="J61" s="176">
        <f t="shared" si="7"/>
        <v>81.5</v>
      </c>
      <c r="K61" s="23">
        <v>80</v>
      </c>
      <c r="L61" s="23">
        <v>78</v>
      </c>
      <c r="M61" s="158">
        <f t="shared" si="8"/>
        <v>79</v>
      </c>
      <c r="N61" s="160">
        <v>60</v>
      </c>
      <c r="O61" s="79">
        <v>80</v>
      </c>
      <c r="P61" s="158">
        <f t="shared" si="9"/>
        <v>70</v>
      </c>
      <c r="Q61" s="158">
        <f t="shared" si="10"/>
        <v>77.25</v>
      </c>
      <c r="R61" s="159" t="str">
        <f t="shared" si="11"/>
        <v>Khá</v>
      </c>
    </row>
    <row r="62" spans="1:19" s="111" customFormat="1" ht="20.100000000000001" customHeight="1" x14ac:dyDescent="0.2">
      <c r="A62" s="179">
        <v>24</v>
      </c>
      <c r="B62" s="80" t="s">
        <v>1400</v>
      </c>
      <c r="C62" s="82" t="s">
        <v>1401</v>
      </c>
      <c r="D62" s="195" t="s">
        <v>38</v>
      </c>
      <c r="E62" s="23">
        <v>73</v>
      </c>
      <c r="F62" s="23">
        <v>81</v>
      </c>
      <c r="G62" s="176">
        <f t="shared" si="6"/>
        <v>77</v>
      </c>
      <c r="H62" s="180">
        <v>72</v>
      </c>
      <c r="I62" s="180">
        <v>80</v>
      </c>
      <c r="J62" s="176">
        <f t="shared" si="7"/>
        <v>76</v>
      </c>
      <c r="K62" s="23">
        <v>81</v>
      </c>
      <c r="L62" s="23">
        <v>80</v>
      </c>
      <c r="M62" s="158">
        <f t="shared" si="8"/>
        <v>80.5</v>
      </c>
      <c r="N62" s="160">
        <v>81</v>
      </c>
      <c r="O62" s="79">
        <v>83</v>
      </c>
      <c r="P62" s="158">
        <f t="shared" si="9"/>
        <v>82</v>
      </c>
      <c r="Q62" s="158">
        <f t="shared" si="10"/>
        <v>78.875</v>
      </c>
      <c r="R62" s="159" t="str">
        <f t="shared" si="11"/>
        <v>Khá</v>
      </c>
    </row>
    <row r="63" spans="1:19" s="111" customFormat="1" ht="20.100000000000001" customHeight="1" x14ac:dyDescent="0.2">
      <c r="A63" s="179">
        <v>25</v>
      </c>
      <c r="B63" s="80" t="s">
        <v>1402</v>
      </c>
      <c r="C63" s="82" t="s">
        <v>1403</v>
      </c>
      <c r="D63" s="195" t="s">
        <v>588</v>
      </c>
      <c r="E63" s="23">
        <v>67</v>
      </c>
      <c r="F63" s="23">
        <v>67</v>
      </c>
      <c r="G63" s="176">
        <f t="shared" si="6"/>
        <v>67</v>
      </c>
      <c r="H63" s="180">
        <v>70</v>
      </c>
      <c r="I63" s="180">
        <v>85</v>
      </c>
      <c r="J63" s="176">
        <f t="shared" si="7"/>
        <v>77.5</v>
      </c>
      <c r="K63" s="23">
        <v>79</v>
      </c>
      <c r="L63" s="23">
        <v>82</v>
      </c>
      <c r="M63" s="158">
        <f t="shared" si="8"/>
        <v>80.5</v>
      </c>
      <c r="N63" s="160">
        <v>83</v>
      </c>
      <c r="O63" s="79">
        <v>83</v>
      </c>
      <c r="P63" s="158">
        <f t="shared" si="9"/>
        <v>83</v>
      </c>
      <c r="Q63" s="158">
        <f t="shared" si="10"/>
        <v>77</v>
      </c>
      <c r="R63" s="159" t="str">
        <f t="shared" si="11"/>
        <v>Khá</v>
      </c>
    </row>
    <row r="64" spans="1:19" s="111" customFormat="1" ht="20.100000000000001" customHeight="1" x14ac:dyDescent="0.2">
      <c r="A64" s="179">
        <v>26</v>
      </c>
      <c r="B64" s="80" t="s">
        <v>1404</v>
      </c>
      <c r="C64" s="82" t="s">
        <v>195</v>
      </c>
      <c r="D64" s="195" t="s">
        <v>188</v>
      </c>
      <c r="E64" s="23">
        <v>85</v>
      </c>
      <c r="F64" s="23">
        <v>91</v>
      </c>
      <c r="G64" s="176">
        <f t="shared" si="6"/>
        <v>88</v>
      </c>
      <c r="H64" s="180">
        <v>83</v>
      </c>
      <c r="I64" s="180">
        <v>81</v>
      </c>
      <c r="J64" s="176">
        <f t="shared" si="7"/>
        <v>82</v>
      </c>
      <c r="K64" s="23">
        <v>80</v>
      </c>
      <c r="L64" s="23">
        <v>92</v>
      </c>
      <c r="M64" s="158">
        <f t="shared" si="8"/>
        <v>86</v>
      </c>
      <c r="N64" s="160">
        <v>83</v>
      </c>
      <c r="O64" s="79">
        <v>83</v>
      </c>
      <c r="P64" s="158">
        <f t="shared" si="9"/>
        <v>83</v>
      </c>
      <c r="Q64" s="158">
        <f t="shared" si="10"/>
        <v>84.75</v>
      </c>
      <c r="R64" s="159" t="str">
        <f t="shared" si="11"/>
        <v>Tốt</v>
      </c>
    </row>
    <row r="65" spans="1:18" s="111" customFormat="1" ht="20.100000000000001" customHeight="1" x14ac:dyDescent="0.2">
      <c r="A65" s="179">
        <v>27</v>
      </c>
      <c r="B65" s="80" t="s">
        <v>1405</v>
      </c>
      <c r="C65" s="82" t="s">
        <v>59</v>
      </c>
      <c r="D65" s="195" t="s">
        <v>191</v>
      </c>
      <c r="E65" s="23">
        <v>89</v>
      </c>
      <c r="F65" s="23">
        <v>88</v>
      </c>
      <c r="G65" s="176">
        <f t="shared" si="6"/>
        <v>88.5</v>
      </c>
      <c r="H65" s="180">
        <v>83</v>
      </c>
      <c r="I65" s="180">
        <v>83</v>
      </c>
      <c r="J65" s="176">
        <f t="shared" si="7"/>
        <v>83</v>
      </c>
      <c r="K65" s="23">
        <v>90</v>
      </c>
      <c r="L65" s="23">
        <v>92</v>
      </c>
      <c r="M65" s="158">
        <f t="shared" si="8"/>
        <v>91</v>
      </c>
      <c r="N65" s="160">
        <v>88</v>
      </c>
      <c r="O65" s="79">
        <v>88</v>
      </c>
      <c r="P65" s="158">
        <f t="shared" si="9"/>
        <v>88</v>
      </c>
      <c r="Q65" s="158">
        <f t="shared" si="10"/>
        <v>87.625</v>
      </c>
      <c r="R65" s="159" t="str">
        <f t="shared" si="11"/>
        <v>Tốt</v>
      </c>
    </row>
    <row r="66" spans="1:18" s="111" customFormat="1" ht="20.100000000000001" customHeight="1" x14ac:dyDescent="0.2">
      <c r="A66" s="179">
        <v>28</v>
      </c>
      <c r="B66" s="80" t="s">
        <v>1406</v>
      </c>
      <c r="C66" s="82" t="s">
        <v>198</v>
      </c>
      <c r="D66" s="195" t="s">
        <v>193</v>
      </c>
      <c r="E66" s="23">
        <v>90</v>
      </c>
      <c r="F66" s="23">
        <v>90</v>
      </c>
      <c r="G66" s="176">
        <f t="shared" si="6"/>
        <v>90</v>
      </c>
      <c r="H66" s="180">
        <v>90</v>
      </c>
      <c r="I66" s="180">
        <v>91</v>
      </c>
      <c r="J66" s="176">
        <f t="shared" si="7"/>
        <v>90.5</v>
      </c>
      <c r="K66" s="23">
        <v>92</v>
      </c>
      <c r="L66" s="23">
        <v>92</v>
      </c>
      <c r="M66" s="158">
        <f t="shared" si="8"/>
        <v>92</v>
      </c>
      <c r="N66" s="160">
        <v>92</v>
      </c>
      <c r="O66" s="79">
        <v>93</v>
      </c>
      <c r="P66" s="158">
        <f t="shared" si="9"/>
        <v>92.5</v>
      </c>
      <c r="Q66" s="158">
        <f t="shared" si="10"/>
        <v>91.25</v>
      </c>
      <c r="R66" s="159" t="str">
        <f t="shared" si="11"/>
        <v>Xuất sắc</v>
      </c>
    </row>
    <row r="67" spans="1:18" s="111" customFormat="1" ht="20.100000000000001" customHeight="1" x14ac:dyDescent="0.2">
      <c r="A67" s="179">
        <v>29</v>
      </c>
      <c r="B67" s="80" t="s">
        <v>1407</v>
      </c>
      <c r="C67" s="82" t="s">
        <v>94</v>
      </c>
      <c r="D67" s="195" t="s">
        <v>193</v>
      </c>
      <c r="E67" s="23">
        <v>81</v>
      </c>
      <c r="F67" s="23">
        <v>84</v>
      </c>
      <c r="G67" s="176">
        <f t="shared" si="6"/>
        <v>82.5</v>
      </c>
      <c r="H67" s="180">
        <v>79</v>
      </c>
      <c r="I67" s="180">
        <v>82</v>
      </c>
      <c r="J67" s="176">
        <f t="shared" si="7"/>
        <v>80.5</v>
      </c>
      <c r="K67" s="23">
        <v>85</v>
      </c>
      <c r="L67" s="23">
        <v>83</v>
      </c>
      <c r="M67" s="158">
        <f t="shared" si="8"/>
        <v>84</v>
      </c>
      <c r="N67" s="160">
        <v>85</v>
      </c>
      <c r="O67" s="79">
        <v>85</v>
      </c>
      <c r="P67" s="158">
        <f t="shared" si="9"/>
        <v>85</v>
      </c>
      <c r="Q67" s="158">
        <f t="shared" si="10"/>
        <v>83</v>
      </c>
      <c r="R67" s="159" t="str">
        <f t="shared" si="11"/>
        <v>Tốt</v>
      </c>
    </row>
    <row r="68" spans="1:18" s="111" customFormat="1" ht="20.100000000000001" customHeight="1" x14ac:dyDescent="0.2">
      <c r="A68" s="179">
        <v>30</v>
      </c>
      <c r="B68" s="80" t="s">
        <v>1408</v>
      </c>
      <c r="C68" s="82" t="s">
        <v>1200</v>
      </c>
      <c r="D68" s="195" t="s">
        <v>472</v>
      </c>
      <c r="E68" s="23">
        <v>55</v>
      </c>
      <c r="F68" s="23">
        <v>73</v>
      </c>
      <c r="G68" s="176">
        <f t="shared" si="6"/>
        <v>64</v>
      </c>
      <c r="H68" s="180">
        <v>60</v>
      </c>
      <c r="I68" s="180">
        <v>66</v>
      </c>
      <c r="J68" s="176">
        <f t="shared" si="7"/>
        <v>63</v>
      </c>
      <c r="K68" s="23">
        <v>72</v>
      </c>
      <c r="L68" s="23">
        <v>65</v>
      </c>
      <c r="M68" s="158">
        <f t="shared" si="8"/>
        <v>68.5</v>
      </c>
      <c r="N68" s="160">
        <v>60</v>
      </c>
      <c r="O68" s="79">
        <v>80</v>
      </c>
      <c r="P68" s="158">
        <f t="shared" si="9"/>
        <v>70</v>
      </c>
      <c r="Q68" s="158">
        <f t="shared" si="10"/>
        <v>66.375</v>
      </c>
      <c r="R68" s="159" t="str">
        <f t="shared" si="11"/>
        <v>Khá</v>
      </c>
    </row>
    <row r="69" spans="1:18" s="111" customFormat="1" ht="20.100000000000001" customHeight="1" x14ac:dyDescent="0.2">
      <c r="A69" s="179">
        <v>31</v>
      </c>
      <c r="B69" s="80" t="s">
        <v>1409</v>
      </c>
      <c r="C69" s="82" t="s">
        <v>368</v>
      </c>
      <c r="D69" s="195" t="s">
        <v>196</v>
      </c>
      <c r="E69" s="23">
        <v>93</v>
      </c>
      <c r="F69" s="23">
        <v>90</v>
      </c>
      <c r="G69" s="176">
        <f t="shared" si="6"/>
        <v>91.5</v>
      </c>
      <c r="H69" s="180">
        <v>82</v>
      </c>
      <c r="I69" s="180">
        <v>86</v>
      </c>
      <c r="J69" s="176">
        <f t="shared" si="7"/>
        <v>84</v>
      </c>
      <c r="K69" s="23">
        <v>92</v>
      </c>
      <c r="L69" s="23">
        <v>96</v>
      </c>
      <c r="M69" s="158">
        <f t="shared" si="8"/>
        <v>94</v>
      </c>
      <c r="N69" s="160">
        <v>95</v>
      </c>
      <c r="O69" s="79">
        <v>93</v>
      </c>
      <c r="P69" s="158">
        <f t="shared" si="9"/>
        <v>94</v>
      </c>
      <c r="Q69" s="158">
        <f t="shared" si="10"/>
        <v>90.875</v>
      </c>
      <c r="R69" s="159" t="str">
        <f t="shared" si="11"/>
        <v>Xuất sắc</v>
      </c>
    </row>
    <row r="70" spans="1:18" s="111" customFormat="1" ht="20.100000000000001" customHeight="1" x14ac:dyDescent="0.2">
      <c r="A70" s="179">
        <v>32</v>
      </c>
      <c r="B70" s="80" t="s">
        <v>1410</v>
      </c>
      <c r="C70" s="82" t="s">
        <v>1411</v>
      </c>
      <c r="D70" s="195" t="s">
        <v>374</v>
      </c>
      <c r="E70" s="23">
        <v>84</v>
      </c>
      <c r="F70" s="23">
        <v>88</v>
      </c>
      <c r="G70" s="176">
        <f t="shared" si="6"/>
        <v>86</v>
      </c>
      <c r="H70" s="180">
        <v>72</v>
      </c>
      <c r="I70" s="180">
        <v>78</v>
      </c>
      <c r="J70" s="176">
        <f t="shared" si="7"/>
        <v>75</v>
      </c>
      <c r="K70" s="23">
        <v>85</v>
      </c>
      <c r="L70" s="23">
        <v>65</v>
      </c>
      <c r="M70" s="158">
        <f t="shared" si="8"/>
        <v>75</v>
      </c>
      <c r="N70" s="160">
        <v>60</v>
      </c>
      <c r="O70" s="79">
        <v>75</v>
      </c>
      <c r="P70" s="158">
        <f t="shared" si="9"/>
        <v>67.5</v>
      </c>
      <c r="Q70" s="158">
        <f t="shared" si="10"/>
        <v>75.875</v>
      </c>
      <c r="R70" s="159" t="str">
        <f t="shared" si="11"/>
        <v>Khá</v>
      </c>
    </row>
    <row r="71" spans="1:18" s="111" customFormat="1" ht="20.100000000000001" customHeight="1" x14ac:dyDescent="0.2">
      <c r="A71" s="179">
        <v>33</v>
      </c>
      <c r="B71" s="80" t="s">
        <v>1412</v>
      </c>
      <c r="C71" s="82" t="s">
        <v>1413</v>
      </c>
      <c r="D71" s="195" t="s">
        <v>374</v>
      </c>
      <c r="E71" s="23">
        <v>88</v>
      </c>
      <c r="F71" s="23">
        <v>83</v>
      </c>
      <c r="G71" s="176">
        <f t="shared" si="6"/>
        <v>85.5</v>
      </c>
      <c r="H71" s="180">
        <v>73</v>
      </c>
      <c r="I71" s="180">
        <v>77</v>
      </c>
      <c r="J71" s="176">
        <f t="shared" si="7"/>
        <v>75</v>
      </c>
      <c r="K71" s="23">
        <v>70</v>
      </c>
      <c r="L71" s="23">
        <v>80</v>
      </c>
      <c r="M71" s="158">
        <f t="shared" si="8"/>
        <v>75</v>
      </c>
      <c r="N71" s="160">
        <v>60</v>
      </c>
      <c r="O71" s="79">
        <v>83</v>
      </c>
      <c r="P71" s="158">
        <f t="shared" si="9"/>
        <v>71.5</v>
      </c>
      <c r="Q71" s="158">
        <f t="shared" si="10"/>
        <v>76.75</v>
      </c>
      <c r="R71" s="159" t="str">
        <f t="shared" si="11"/>
        <v>Khá</v>
      </c>
    </row>
    <row r="72" spans="1:18" s="111" customFormat="1" ht="20.100000000000001" customHeight="1" x14ac:dyDescent="0.2">
      <c r="A72" s="179">
        <v>34</v>
      </c>
      <c r="B72" s="80" t="s">
        <v>1414</v>
      </c>
      <c r="C72" s="82" t="s">
        <v>1415</v>
      </c>
      <c r="D72" s="195" t="s">
        <v>1416</v>
      </c>
      <c r="E72" s="23">
        <v>68</v>
      </c>
      <c r="F72" s="23">
        <v>70</v>
      </c>
      <c r="G72" s="176">
        <f t="shared" si="6"/>
        <v>69</v>
      </c>
      <c r="H72" s="180">
        <v>60</v>
      </c>
      <c r="I72" s="180">
        <v>77</v>
      </c>
      <c r="J72" s="176">
        <f t="shared" si="7"/>
        <v>68.5</v>
      </c>
      <c r="K72" s="23">
        <v>60</v>
      </c>
      <c r="L72" s="23">
        <v>70</v>
      </c>
      <c r="M72" s="158">
        <f t="shared" si="8"/>
        <v>65</v>
      </c>
      <c r="N72" s="160">
        <v>60</v>
      </c>
      <c r="O72" s="79">
        <v>80</v>
      </c>
      <c r="P72" s="158">
        <f t="shared" si="9"/>
        <v>70</v>
      </c>
      <c r="Q72" s="158">
        <f t="shared" si="10"/>
        <v>68.125</v>
      </c>
      <c r="R72" s="159" t="str">
        <f t="shared" si="11"/>
        <v>Khá</v>
      </c>
    </row>
    <row r="73" spans="1:18" s="111" customFormat="1" ht="20.100000000000001" customHeight="1" x14ac:dyDescent="0.2">
      <c r="A73" s="179">
        <v>35</v>
      </c>
      <c r="B73" s="80" t="s">
        <v>1417</v>
      </c>
      <c r="C73" s="82" t="s">
        <v>1418</v>
      </c>
      <c r="D73" s="195" t="s">
        <v>390</v>
      </c>
      <c r="E73" s="23">
        <v>92</v>
      </c>
      <c r="F73" s="23">
        <v>91</v>
      </c>
      <c r="G73" s="176">
        <f t="shared" si="6"/>
        <v>91.5</v>
      </c>
      <c r="H73" s="180">
        <v>64</v>
      </c>
      <c r="I73" s="180">
        <v>85</v>
      </c>
      <c r="J73" s="176">
        <f t="shared" si="7"/>
        <v>74.5</v>
      </c>
      <c r="K73" s="23">
        <v>85</v>
      </c>
      <c r="L73" s="23">
        <v>82</v>
      </c>
      <c r="M73" s="158">
        <f t="shared" si="8"/>
        <v>83.5</v>
      </c>
      <c r="N73" s="160">
        <v>60</v>
      </c>
      <c r="O73" s="79">
        <v>83</v>
      </c>
      <c r="P73" s="158">
        <f t="shared" si="9"/>
        <v>71.5</v>
      </c>
      <c r="Q73" s="158">
        <f t="shared" si="10"/>
        <v>80.25</v>
      </c>
      <c r="R73" s="159" t="str">
        <f t="shared" si="11"/>
        <v>Tốt</v>
      </c>
    </row>
    <row r="74" spans="1:18" s="111" customFormat="1" ht="20.100000000000001" customHeight="1" x14ac:dyDescent="0.2">
      <c r="A74" s="179">
        <v>36</v>
      </c>
      <c r="B74" s="80" t="s">
        <v>1419</v>
      </c>
      <c r="C74" s="82" t="s">
        <v>1420</v>
      </c>
      <c r="D74" s="195" t="s">
        <v>217</v>
      </c>
      <c r="E74" s="23">
        <v>91</v>
      </c>
      <c r="F74" s="23">
        <v>88</v>
      </c>
      <c r="G74" s="176">
        <f t="shared" si="6"/>
        <v>89.5</v>
      </c>
      <c r="H74" s="180">
        <v>87</v>
      </c>
      <c r="I74" s="180">
        <v>82</v>
      </c>
      <c r="J74" s="176">
        <f t="shared" si="7"/>
        <v>84.5</v>
      </c>
      <c r="K74" s="23">
        <v>90</v>
      </c>
      <c r="L74" s="23">
        <v>90</v>
      </c>
      <c r="M74" s="158">
        <f t="shared" si="8"/>
        <v>90</v>
      </c>
      <c r="N74" s="160">
        <v>95</v>
      </c>
      <c r="O74" s="79">
        <v>93</v>
      </c>
      <c r="P74" s="158">
        <f t="shared" si="9"/>
        <v>94</v>
      </c>
      <c r="Q74" s="158">
        <f t="shared" si="10"/>
        <v>89.5</v>
      </c>
      <c r="R74" s="159" t="str">
        <f t="shared" si="11"/>
        <v>Tốt</v>
      </c>
    </row>
    <row r="75" spans="1:18" s="56" customFormat="1" ht="30" customHeight="1" x14ac:dyDescent="0.2">
      <c r="A75" s="184">
        <v>37</v>
      </c>
      <c r="B75" s="12" t="s">
        <v>1421</v>
      </c>
      <c r="C75" s="196" t="s">
        <v>1287</v>
      </c>
      <c r="D75" s="97" t="s">
        <v>1422</v>
      </c>
      <c r="E75" s="299" t="s">
        <v>1423</v>
      </c>
      <c r="F75" s="300"/>
      <c r="G75" s="300"/>
      <c r="H75" s="301"/>
      <c r="I75" s="180">
        <v>60</v>
      </c>
      <c r="J75" s="185">
        <v>60</v>
      </c>
      <c r="K75" s="23">
        <v>68</v>
      </c>
      <c r="L75" s="23">
        <v>70</v>
      </c>
      <c r="M75" s="178">
        <f t="shared" si="8"/>
        <v>69</v>
      </c>
      <c r="N75" s="95">
        <v>60</v>
      </c>
      <c r="O75" s="95">
        <v>80</v>
      </c>
      <c r="P75" s="178">
        <f t="shared" si="9"/>
        <v>70</v>
      </c>
      <c r="Q75" s="178">
        <v>68</v>
      </c>
      <c r="R75" s="53" t="str">
        <f t="shared" si="11"/>
        <v>Khá</v>
      </c>
    </row>
    <row r="76" spans="1:18" s="111" customFormat="1" ht="20.100000000000001" customHeight="1" x14ac:dyDescent="0.2">
      <c r="A76" s="179">
        <v>38</v>
      </c>
      <c r="B76" s="80" t="s">
        <v>1424</v>
      </c>
      <c r="C76" s="82" t="s">
        <v>734</v>
      </c>
      <c r="D76" s="195" t="s">
        <v>75</v>
      </c>
      <c r="E76" s="23">
        <v>92</v>
      </c>
      <c r="F76" s="23">
        <v>94</v>
      </c>
      <c r="G76" s="176">
        <f t="shared" si="6"/>
        <v>93</v>
      </c>
      <c r="H76" s="180">
        <v>95</v>
      </c>
      <c r="I76" s="180">
        <v>92</v>
      </c>
      <c r="J76" s="176">
        <f t="shared" si="7"/>
        <v>93.5</v>
      </c>
      <c r="K76" s="23">
        <v>90</v>
      </c>
      <c r="L76" s="23">
        <v>92</v>
      </c>
      <c r="M76" s="158">
        <f t="shared" si="8"/>
        <v>91</v>
      </c>
      <c r="N76" s="160">
        <v>90</v>
      </c>
      <c r="O76" s="79">
        <v>92</v>
      </c>
      <c r="P76" s="158">
        <f t="shared" si="9"/>
        <v>91</v>
      </c>
      <c r="Q76" s="158">
        <f t="shared" si="10"/>
        <v>92.125</v>
      </c>
      <c r="R76" s="159" t="str">
        <f t="shared" si="11"/>
        <v>Xuất sắc</v>
      </c>
    </row>
    <row r="77" spans="1:18" s="111" customFormat="1" ht="20.100000000000001" customHeight="1" x14ac:dyDescent="0.2">
      <c r="A77" s="179">
        <v>39</v>
      </c>
      <c r="B77" s="80" t="s">
        <v>1425</v>
      </c>
      <c r="C77" s="82" t="s">
        <v>1426</v>
      </c>
      <c r="D77" s="195" t="s">
        <v>1427</v>
      </c>
      <c r="E77" s="23">
        <v>74</v>
      </c>
      <c r="F77" s="23">
        <v>80</v>
      </c>
      <c r="G77" s="176">
        <f t="shared" si="6"/>
        <v>77</v>
      </c>
      <c r="H77" s="180">
        <v>64</v>
      </c>
      <c r="I77" s="180">
        <v>60</v>
      </c>
      <c r="J77" s="176">
        <f t="shared" si="7"/>
        <v>62</v>
      </c>
      <c r="K77" s="23">
        <v>60</v>
      </c>
      <c r="L77" s="23">
        <v>55</v>
      </c>
      <c r="M77" s="158">
        <f t="shared" si="8"/>
        <v>57.5</v>
      </c>
      <c r="N77" s="160">
        <v>55</v>
      </c>
      <c r="O77" s="79">
        <v>70</v>
      </c>
      <c r="P77" s="158">
        <f t="shared" si="9"/>
        <v>62.5</v>
      </c>
      <c r="Q77" s="158">
        <f t="shared" si="10"/>
        <v>64.75</v>
      </c>
      <c r="R77" s="159" t="s">
        <v>1428</v>
      </c>
    </row>
    <row r="78" spans="1:18" s="111" customFormat="1" ht="20.100000000000001" customHeight="1" x14ac:dyDescent="0.2">
      <c r="A78" s="179">
        <v>40</v>
      </c>
      <c r="B78" s="80" t="s">
        <v>1429</v>
      </c>
      <c r="C78" s="82" t="s">
        <v>347</v>
      </c>
      <c r="D78" s="195" t="s">
        <v>232</v>
      </c>
      <c r="E78" s="23">
        <v>82</v>
      </c>
      <c r="F78" s="23">
        <v>87</v>
      </c>
      <c r="G78" s="176">
        <f t="shared" si="6"/>
        <v>84.5</v>
      </c>
      <c r="H78" s="180">
        <v>81</v>
      </c>
      <c r="I78" s="180">
        <v>80</v>
      </c>
      <c r="J78" s="176">
        <f t="shared" si="7"/>
        <v>80.5</v>
      </c>
      <c r="K78" s="23">
        <v>82</v>
      </c>
      <c r="L78" s="23">
        <v>82</v>
      </c>
      <c r="M78" s="158">
        <f t="shared" si="8"/>
        <v>82</v>
      </c>
      <c r="N78" s="160">
        <v>82</v>
      </c>
      <c r="O78" s="79">
        <v>82</v>
      </c>
      <c r="P78" s="158">
        <f t="shared" si="9"/>
        <v>82</v>
      </c>
      <c r="Q78" s="158">
        <f t="shared" si="10"/>
        <v>82.25</v>
      </c>
      <c r="R78" s="159" t="str">
        <f t="shared" si="11"/>
        <v>Tốt</v>
      </c>
    </row>
    <row r="79" spans="1:18" s="111" customFormat="1" ht="20.100000000000001" customHeight="1" x14ac:dyDescent="0.2">
      <c r="A79" s="179">
        <v>41</v>
      </c>
      <c r="B79" s="80" t="s">
        <v>1430</v>
      </c>
      <c r="C79" s="82" t="s">
        <v>1431</v>
      </c>
      <c r="D79" s="195" t="s">
        <v>232</v>
      </c>
      <c r="E79" s="23">
        <v>81</v>
      </c>
      <c r="F79" s="23">
        <v>91</v>
      </c>
      <c r="G79" s="176">
        <f t="shared" si="6"/>
        <v>86</v>
      </c>
      <c r="H79" s="180">
        <v>90</v>
      </c>
      <c r="I79" s="180">
        <v>91</v>
      </c>
      <c r="J79" s="176">
        <f t="shared" si="7"/>
        <v>90.5</v>
      </c>
      <c r="K79" s="23">
        <v>88</v>
      </c>
      <c r="L79" s="23">
        <v>92</v>
      </c>
      <c r="M79" s="158">
        <f t="shared" si="8"/>
        <v>90</v>
      </c>
      <c r="N79" s="160">
        <v>88</v>
      </c>
      <c r="O79" s="79">
        <v>88</v>
      </c>
      <c r="P79" s="158">
        <f t="shared" si="9"/>
        <v>88</v>
      </c>
      <c r="Q79" s="158">
        <f t="shared" si="10"/>
        <v>88.625</v>
      </c>
      <c r="R79" s="159" t="str">
        <f t="shared" si="11"/>
        <v>Tốt</v>
      </c>
    </row>
    <row r="80" spans="1:18" s="111" customFormat="1" ht="20.100000000000001" customHeight="1" x14ac:dyDescent="0.2">
      <c r="A80" s="179">
        <v>42</v>
      </c>
      <c r="B80" s="80" t="s">
        <v>1432</v>
      </c>
      <c r="C80" s="82" t="s">
        <v>1433</v>
      </c>
      <c r="D80" s="195" t="s">
        <v>1434</v>
      </c>
      <c r="E80" s="23">
        <v>91</v>
      </c>
      <c r="F80" s="23">
        <v>90</v>
      </c>
      <c r="G80" s="176">
        <f t="shared" si="6"/>
        <v>90.5</v>
      </c>
      <c r="H80" s="180">
        <v>90</v>
      </c>
      <c r="I80" s="180">
        <v>91</v>
      </c>
      <c r="J80" s="176">
        <f t="shared" si="7"/>
        <v>90.5</v>
      </c>
      <c r="K80" s="23">
        <v>94</v>
      </c>
      <c r="L80" s="23">
        <v>92</v>
      </c>
      <c r="M80" s="158">
        <f t="shared" si="8"/>
        <v>93</v>
      </c>
      <c r="N80" s="160">
        <v>89</v>
      </c>
      <c r="O80" s="79">
        <v>92</v>
      </c>
      <c r="P80" s="158">
        <f t="shared" si="9"/>
        <v>90.5</v>
      </c>
      <c r="Q80" s="158">
        <f t="shared" si="10"/>
        <v>91.125</v>
      </c>
      <c r="R80" s="159" t="str">
        <f t="shared" si="11"/>
        <v>Xuất sắc</v>
      </c>
    </row>
    <row r="81" spans="1:18" s="111" customFormat="1" ht="20.100000000000001" customHeight="1" x14ac:dyDescent="0.2">
      <c r="A81" s="179">
        <v>43</v>
      </c>
      <c r="B81" s="80" t="s">
        <v>1435</v>
      </c>
      <c r="C81" s="82" t="s">
        <v>1436</v>
      </c>
      <c r="D81" s="195" t="s">
        <v>409</v>
      </c>
      <c r="E81" s="23">
        <v>64</v>
      </c>
      <c r="F81" s="23">
        <v>75</v>
      </c>
      <c r="G81" s="176">
        <f t="shared" si="6"/>
        <v>69.5</v>
      </c>
      <c r="H81" s="180">
        <v>81</v>
      </c>
      <c r="I81" s="180">
        <v>90</v>
      </c>
      <c r="J81" s="176">
        <f t="shared" si="7"/>
        <v>85.5</v>
      </c>
      <c r="K81" s="23">
        <v>85</v>
      </c>
      <c r="L81" s="23">
        <v>85</v>
      </c>
      <c r="M81" s="158">
        <f t="shared" si="8"/>
        <v>85</v>
      </c>
      <c r="N81" s="160">
        <v>85</v>
      </c>
      <c r="O81" s="79">
        <v>85</v>
      </c>
      <c r="P81" s="158">
        <f t="shared" si="9"/>
        <v>85</v>
      </c>
      <c r="Q81" s="158">
        <f t="shared" si="10"/>
        <v>81.25</v>
      </c>
      <c r="R81" s="159" t="str">
        <f t="shared" si="11"/>
        <v>Tốt</v>
      </c>
    </row>
    <row r="82" spans="1:18" s="111" customFormat="1" ht="20.100000000000001" customHeight="1" x14ac:dyDescent="0.2">
      <c r="A82" s="179">
        <v>44</v>
      </c>
      <c r="B82" s="80" t="s">
        <v>1437</v>
      </c>
      <c r="C82" s="82" t="s">
        <v>44</v>
      </c>
      <c r="D82" s="195" t="s">
        <v>409</v>
      </c>
      <c r="E82" s="23">
        <v>64</v>
      </c>
      <c r="F82" s="23">
        <v>78</v>
      </c>
      <c r="G82" s="176">
        <f t="shared" si="6"/>
        <v>71</v>
      </c>
      <c r="H82" s="180">
        <v>78</v>
      </c>
      <c r="I82" s="180">
        <v>77</v>
      </c>
      <c r="J82" s="176">
        <f t="shared" si="7"/>
        <v>77.5</v>
      </c>
      <c r="K82" s="23">
        <v>80</v>
      </c>
      <c r="L82" s="23">
        <v>77</v>
      </c>
      <c r="M82" s="158">
        <f t="shared" si="8"/>
        <v>78.5</v>
      </c>
      <c r="N82" s="160">
        <v>85</v>
      </c>
      <c r="O82" s="79">
        <v>85</v>
      </c>
      <c r="P82" s="158">
        <f t="shared" si="9"/>
        <v>85</v>
      </c>
      <c r="Q82" s="158">
        <f t="shared" si="10"/>
        <v>78</v>
      </c>
      <c r="R82" s="159" t="str">
        <f t="shared" si="11"/>
        <v>Khá</v>
      </c>
    </row>
    <row r="83" spans="1:18" s="111" customFormat="1" ht="20.100000000000001" customHeight="1" x14ac:dyDescent="0.2">
      <c r="A83" s="179">
        <v>45</v>
      </c>
      <c r="B83" s="80" t="s">
        <v>1438</v>
      </c>
      <c r="C83" s="82" t="s">
        <v>1439</v>
      </c>
      <c r="D83" s="195" t="s">
        <v>113</v>
      </c>
      <c r="E83" s="23">
        <v>80</v>
      </c>
      <c r="F83" s="23">
        <v>60</v>
      </c>
      <c r="G83" s="176">
        <f t="shared" si="6"/>
        <v>70</v>
      </c>
      <c r="H83" s="180">
        <v>80</v>
      </c>
      <c r="I83" s="180">
        <v>83</v>
      </c>
      <c r="J83" s="176">
        <f t="shared" si="7"/>
        <v>81.5</v>
      </c>
      <c r="K83" s="23">
        <v>85</v>
      </c>
      <c r="L83" s="23">
        <v>86</v>
      </c>
      <c r="M83" s="158">
        <f t="shared" si="8"/>
        <v>85.5</v>
      </c>
      <c r="N83" s="160">
        <v>85</v>
      </c>
      <c r="O83" s="79">
        <v>85</v>
      </c>
      <c r="P83" s="158">
        <f t="shared" si="9"/>
        <v>85</v>
      </c>
      <c r="Q83" s="158">
        <f t="shared" si="10"/>
        <v>80.5</v>
      </c>
      <c r="R83" s="159" t="str">
        <f t="shared" si="11"/>
        <v>Tốt</v>
      </c>
    </row>
    <row r="84" spans="1:18" s="111" customFormat="1" ht="20.100000000000001" customHeight="1" x14ac:dyDescent="0.2">
      <c r="A84" s="179">
        <v>46</v>
      </c>
      <c r="B84" s="80" t="s">
        <v>1440</v>
      </c>
      <c r="C84" s="82" t="s">
        <v>1441</v>
      </c>
      <c r="D84" s="195" t="s">
        <v>113</v>
      </c>
      <c r="E84" s="23">
        <v>66</v>
      </c>
      <c r="F84" s="23">
        <v>73</v>
      </c>
      <c r="G84" s="176">
        <f t="shared" si="6"/>
        <v>69.5</v>
      </c>
      <c r="H84" s="180">
        <v>80</v>
      </c>
      <c r="I84" s="180">
        <v>70</v>
      </c>
      <c r="J84" s="176">
        <f t="shared" si="7"/>
        <v>75</v>
      </c>
      <c r="K84" s="23">
        <v>64</v>
      </c>
      <c r="L84" s="23">
        <v>72</v>
      </c>
      <c r="M84" s="158">
        <f t="shared" si="8"/>
        <v>68</v>
      </c>
      <c r="N84" s="160">
        <v>75</v>
      </c>
      <c r="O84" s="79">
        <v>80</v>
      </c>
      <c r="P84" s="158">
        <f t="shared" si="9"/>
        <v>77.5</v>
      </c>
      <c r="Q84" s="158">
        <f t="shared" si="10"/>
        <v>72.5</v>
      </c>
      <c r="R84" s="159" t="str">
        <f t="shared" si="11"/>
        <v>Khá</v>
      </c>
    </row>
    <row r="85" spans="1:18" s="111" customFormat="1" ht="20.100000000000001" customHeight="1" x14ac:dyDescent="0.2">
      <c r="A85" s="179">
        <v>47</v>
      </c>
      <c r="B85" s="80" t="s">
        <v>1442</v>
      </c>
      <c r="C85" s="82" t="s">
        <v>59</v>
      </c>
      <c r="D85" s="195" t="s">
        <v>259</v>
      </c>
      <c r="E85" s="23">
        <v>82</v>
      </c>
      <c r="F85" s="23">
        <v>85</v>
      </c>
      <c r="G85" s="176">
        <f t="shared" si="6"/>
        <v>83.5</v>
      </c>
      <c r="H85" s="180">
        <v>81</v>
      </c>
      <c r="I85" s="180">
        <v>91</v>
      </c>
      <c r="J85" s="176">
        <f t="shared" si="7"/>
        <v>86</v>
      </c>
      <c r="K85" s="23">
        <v>84</v>
      </c>
      <c r="L85" s="23">
        <v>85</v>
      </c>
      <c r="M85" s="158">
        <f t="shared" si="8"/>
        <v>84.5</v>
      </c>
      <c r="N85" s="160">
        <v>84</v>
      </c>
      <c r="O85" s="79">
        <v>84</v>
      </c>
      <c r="P85" s="158">
        <f t="shared" si="9"/>
        <v>84</v>
      </c>
      <c r="Q85" s="158">
        <f t="shared" si="10"/>
        <v>84.5</v>
      </c>
      <c r="R85" s="159" t="str">
        <f t="shared" si="11"/>
        <v>Tốt</v>
      </c>
    </row>
    <row r="86" spans="1:18" s="111" customFormat="1" ht="20.100000000000001" customHeight="1" x14ac:dyDescent="0.2">
      <c r="A86" s="179">
        <v>48</v>
      </c>
      <c r="B86" s="80" t="s">
        <v>1443</v>
      </c>
      <c r="C86" s="82" t="s">
        <v>1444</v>
      </c>
      <c r="D86" s="195" t="s">
        <v>126</v>
      </c>
      <c r="E86" s="23">
        <v>90</v>
      </c>
      <c r="F86" s="23">
        <v>90</v>
      </c>
      <c r="G86" s="176">
        <f t="shared" si="6"/>
        <v>90</v>
      </c>
      <c r="H86" s="180">
        <v>78</v>
      </c>
      <c r="I86" s="180">
        <v>80</v>
      </c>
      <c r="J86" s="176">
        <f t="shared" si="7"/>
        <v>79</v>
      </c>
      <c r="K86" s="23">
        <v>87</v>
      </c>
      <c r="L86" s="23">
        <v>88</v>
      </c>
      <c r="M86" s="158">
        <f t="shared" si="8"/>
        <v>87.5</v>
      </c>
      <c r="N86" s="160">
        <v>85</v>
      </c>
      <c r="O86" s="79">
        <v>85</v>
      </c>
      <c r="P86" s="158">
        <f t="shared" si="9"/>
        <v>85</v>
      </c>
      <c r="Q86" s="158">
        <f t="shared" si="10"/>
        <v>85.375</v>
      </c>
      <c r="R86" s="159" t="str">
        <f t="shared" si="11"/>
        <v>Tốt</v>
      </c>
    </row>
    <row r="87" spans="1:18" s="111" customFormat="1" ht="20.100000000000001" customHeight="1" x14ac:dyDescent="0.2">
      <c r="A87" s="179">
        <v>49</v>
      </c>
      <c r="B87" s="80" t="s">
        <v>1445</v>
      </c>
      <c r="C87" s="82" t="s">
        <v>685</v>
      </c>
      <c r="D87" s="195" t="s">
        <v>126</v>
      </c>
      <c r="E87" s="23">
        <v>83</v>
      </c>
      <c r="F87" s="23">
        <v>70</v>
      </c>
      <c r="G87" s="176">
        <f t="shared" si="6"/>
        <v>76.5</v>
      </c>
      <c r="H87" s="180">
        <v>75</v>
      </c>
      <c r="I87" s="180">
        <v>78</v>
      </c>
      <c r="J87" s="176">
        <f t="shared" si="7"/>
        <v>76.5</v>
      </c>
      <c r="K87" s="23">
        <v>64</v>
      </c>
      <c r="L87" s="23">
        <v>62</v>
      </c>
      <c r="M87" s="158">
        <f t="shared" si="8"/>
        <v>63</v>
      </c>
      <c r="N87" s="160">
        <v>55</v>
      </c>
      <c r="O87" s="79">
        <v>60</v>
      </c>
      <c r="P87" s="158">
        <f t="shared" si="9"/>
        <v>57.5</v>
      </c>
      <c r="Q87" s="158">
        <f t="shared" si="10"/>
        <v>68.375</v>
      </c>
      <c r="R87" s="159" t="str">
        <f t="shared" si="11"/>
        <v>Khá</v>
      </c>
    </row>
    <row r="88" spans="1:18" s="111" customFormat="1" ht="20.100000000000001" customHeight="1" x14ac:dyDescent="0.2">
      <c r="A88" s="179">
        <v>50</v>
      </c>
      <c r="B88" s="80" t="s">
        <v>1446</v>
      </c>
      <c r="C88" s="82" t="s">
        <v>1150</v>
      </c>
      <c r="D88" s="195" t="s">
        <v>139</v>
      </c>
      <c r="E88" s="23">
        <v>84</v>
      </c>
      <c r="F88" s="23">
        <v>84</v>
      </c>
      <c r="G88" s="176">
        <f t="shared" si="6"/>
        <v>84</v>
      </c>
      <c r="H88" s="180">
        <v>78</v>
      </c>
      <c r="I88" s="180">
        <v>82</v>
      </c>
      <c r="J88" s="176">
        <f t="shared" si="7"/>
        <v>80</v>
      </c>
      <c r="K88" s="23">
        <v>82</v>
      </c>
      <c r="L88" s="23">
        <v>78</v>
      </c>
      <c r="M88" s="158">
        <f t="shared" si="8"/>
        <v>80</v>
      </c>
      <c r="N88" s="160">
        <v>82</v>
      </c>
      <c r="O88" s="79">
        <v>82</v>
      </c>
      <c r="P88" s="158">
        <f t="shared" si="9"/>
        <v>82</v>
      </c>
      <c r="Q88" s="158">
        <f t="shared" si="10"/>
        <v>81.5</v>
      </c>
      <c r="R88" s="159" t="str">
        <f t="shared" si="11"/>
        <v>Tốt</v>
      </c>
    </row>
    <row r="89" spans="1:18" s="111" customFormat="1" ht="20.100000000000001" customHeight="1" x14ac:dyDescent="0.2">
      <c r="A89" s="179">
        <v>51</v>
      </c>
      <c r="B89" s="80" t="s">
        <v>1447</v>
      </c>
      <c r="C89" s="82" t="s">
        <v>1448</v>
      </c>
      <c r="D89" s="195" t="s">
        <v>644</v>
      </c>
      <c r="E89" s="23">
        <v>84</v>
      </c>
      <c r="F89" s="23">
        <v>78</v>
      </c>
      <c r="G89" s="176">
        <f t="shared" si="6"/>
        <v>81</v>
      </c>
      <c r="H89" s="180">
        <v>64</v>
      </c>
      <c r="I89" s="180">
        <v>76</v>
      </c>
      <c r="J89" s="176">
        <f t="shared" si="7"/>
        <v>70</v>
      </c>
      <c r="K89" s="23">
        <v>77</v>
      </c>
      <c r="L89" s="23">
        <v>75</v>
      </c>
      <c r="M89" s="158">
        <f t="shared" si="8"/>
        <v>76</v>
      </c>
      <c r="N89" s="160">
        <v>80</v>
      </c>
      <c r="O89" s="79">
        <v>80</v>
      </c>
      <c r="P89" s="158">
        <f t="shared" si="9"/>
        <v>80</v>
      </c>
      <c r="Q89" s="158">
        <f t="shared" si="10"/>
        <v>76.75</v>
      </c>
      <c r="R89" s="159" t="str">
        <f t="shared" si="11"/>
        <v>Khá</v>
      </c>
    </row>
    <row r="90" spans="1:18" s="111" customFormat="1" ht="20.100000000000001" customHeight="1" x14ac:dyDescent="0.2">
      <c r="A90" s="179">
        <v>52</v>
      </c>
      <c r="B90" s="80" t="s">
        <v>1449</v>
      </c>
      <c r="C90" s="82" t="s">
        <v>1450</v>
      </c>
      <c r="D90" s="195" t="s">
        <v>644</v>
      </c>
      <c r="E90" s="23">
        <v>64</v>
      </c>
      <c r="F90" s="23">
        <v>65</v>
      </c>
      <c r="G90" s="176">
        <f t="shared" si="6"/>
        <v>64.5</v>
      </c>
      <c r="H90" s="180">
        <v>65</v>
      </c>
      <c r="I90" s="180">
        <v>75</v>
      </c>
      <c r="J90" s="176">
        <f t="shared" si="7"/>
        <v>70</v>
      </c>
      <c r="K90" s="23">
        <v>55</v>
      </c>
      <c r="L90" s="23">
        <v>50</v>
      </c>
      <c r="M90" s="158">
        <f t="shared" si="8"/>
        <v>52.5</v>
      </c>
      <c r="N90" s="160">
        <v>55</v>
      </c>
      <c r="O90" s="79">
        <v>75</v>
      </c>
      <c r="P90" s="158">
        <f t="shared" si="9"/>
        <v>65</v>
      </c>
      <c r="Q90" s="158">
        <f t="shared" si="10"/>
        <v>63</v>
      </c>
      <c r="R90" s="159" t="str">
        <f t="shared" si="11"/>
        <v>Trung bình</v>
      </c>
    </row>
    <row r="91" spans="1:18" s="111" customFormat="1" ht="20.100000000000001" customHeight="1" x14ac:dyDescent="0.2">
      <c r="A91" s="179">
        <v>53</v>
      </c>
      <c r="B91" s="80" t="s">
        <v>1451</v>
      </c>
      <c r="C91" s="82" t="s">
        <v>1452</v>
      </c>
      <c r="D91" s="195" t="s">
        <v>829</v>
      </c>
      <c r="E91" s="23">
        <v>79</v>
      </c>
      <c r="F91" s="23">
        <v>85</v>
      </c>
      <c r="G91" s="176">
        <f t="shared" si="6"/>
        <v>82</v>
      </c>
      <c r="H91" s="180">
        <v>80</v>
      </c>
      <c r="I91" s="180">
        <v>82</v>
      </c>
      <c r="J91" s="176">
        <f t="shared" si="7"/>
        <v>81</v>
      </c>
      <c r="K91" s="23">
        <v>78</v>
      </c>
      <c r="L91" s="23">
        <v>85</v>
      </c>
      <c r="M91" s="158">
        <f t="shared" si="8"/>
        <v>81.5</v>
      </c>
      <c r="N91" s="160">
        <v>83</v>
      </c>
      <c r="O91" s="79">
        <v>83</v>
      </c>
      <c r="P91" s="158">
        <f t="shared" si="9"/>
        <v>83</v>
      </c>
      <c r="Q91" s="158">
        <f t="shared" si="10"/>
        <v>81.875</v>
      </c>
      <c r="R91" s="159" t="str">
        <f t="shared" si="11"/>
        <v>Tốt</v>
      </c>
    </row>
    <row r="92" spans="1:18" s="111" customFormat="1" ht="20.100000000000001" customHeight="1" x14ac:dyDescent="0.2">
      <c r="A92" s="179">
        <v>54</v>
      </c>
      <c r="B92" s="80" t="s">
        <v>1453</v>
      </c>
      <c r="C92" s="82" t="s">
        <v>359</v>
      </c>
      <c r="D92" s="195" t="s">
        <v>1454</v>
      </c>
      <c r="E92" s="23">
        <v>79</v>
      </c>
      <c r="F92" s="23">
        <v>82</v>
      </c>
      <c r="G92" s="176">
        <f t="shared" si="6"/>
        <v>80.5</v>
      </c>
      <c r="H92" s="180">
        <v>80</v>
      </c>
      <c r="I92" s="180">
        <v>82</v>
      </c>
      <c r="J92" s="176">
        <f t="shared" si="7"/>
        <v>81</v>
      </c>
      <c r="K92" s="23">
        <v>82</v>
      </c>
      <c r="L92" s="23">
        <v>80</v>
      </c>
      <c r="M92" s="158">
        <f t="shared" si="8"/>
        <v>81</v>
      </c>
      <c r="N92" s="160">
        <v>82</v>
      </c>
      <c r="O92" s="79">
        <v>82</v>
      </c>
      <c r="P92" s="158">
        <f t="shared" si="9"/>
        <v>82</v>
      </c>
      <c r="Q92" s="158">
        <f t="shared" si="10"/>
        <v>81.125</v>
      </c>
      <c r="R92" s="159" t="str">
        <f t="shared" si="11"/>
        <v>Tốt</v>
      </c>
    </row>
    <row r="93" spans="1:18" s="111" customFormat="1" ht="20.100000000000001" customHeight="1" x14ac:dyDescent="0.2">
      <c r="A93" s="179">
        <v>55</v>
      </c>
      <c r="B93" s="80" t="s">
        <v>1455</v>
      </c>
      <c r="C93" s="82" t="s">
        <v>1456</v>
      </c>
      <c r="D93" s="195" t="s">
        <v>159</v>
      </c>
      <c r="E93" s="23">
        <v>94</v>
      </c>
      <c r="F93" s="23">
        <v>90</v>
      </c>
      <c r="G93" s="176">
        <f t="shared" si="6"/>
        <v>92</v>
      </c>
      <c r="H93" s="180">
        <v>88</v>
      </c>
      <c r="I93" s="180">
        <v>92</v>
      </c>
      <c r="J93" s="176">
        <f t="shared" si="7"/>
        <v>90</v>
      </c>
      <c r="K93" s="23">
        <v>91</v>
      </c>
      <c r="L93" s="23">
        <v>96</v>
      </c>
      <c r="M93" s="158">
        <f t="shared" si="8"/>
        <v>93.5</v>
      </c>
      <c r="N93" s="160">
        <v>97</v>
      </c>
      <c r="O93" s="79">
        <v>93</v>
      </c>
      <c r="P93" s="158">
        <f t="shared" si="9"/>
        <v>95</v>
      </c>
      <c r="Q93" s="158">
        <f t="shared" si="10"/>
        <v>92.625</v>
      </c>
      <c r="R93" s="159" t="str">
        <f t="shared" si="11"/>
        <v>Xuất sắc</v>
      </c>
    </row>
    <row r="94" spans="1:18" s="111" customFormat="1" ht="20.100000000000001" customHeight="1" x14ac:dyDescent="0.2">
      <c r="A94" s="179">
        <v>56</v>
      </c>
      <c r="B94" s="80" t="s">
        <v>1457</v>
      </c>
      <c r="C94" s="82" t="s">
        <v>403</v>
      </c>
      <c r="D94" s="195" t="s">
        <v>159</v>
      </c>
      <c r="E94" s="23">
        <v>84</v>
      </c>
      <c r="F94" s="23">
        <v>91</v>
      </c>
      <c r="G94" s="176">
        <f t="shared" si="6"/>
        <v>87.5</v>
      </c>
      <c r="H94" s="180">
        <v>83</v>
      </c>
      <c r="I94" s="180">
        <v>85</v>
      </c>
      <c r="J94" s="176">
        <f t="shared" si="7"/>
        <v>84</v>
      </c>
      <c r="K94" s="23">
        <v>84</v>
      </c>
      <c r="L94" s="23">
        <v>85</v>
      </c>
      <c r="M94" s="158">
        <f t="shared" si="8"/>
        <v>84.5</v>
      </c>
      <c r="N94" s="160">
        <v>84</v>
      </c>
      <c r="O94" s="79">
        <v>84</v>
      </c>
      <c r="P94" s="158">
        <f t="shared" si="9"/>
        <v>84</v>
      </c>
      <c r="Q94" s="158">
        <f t="shared" si="10"/>
        <v>85</v>
      </c>
      <c r="R94" s="159" t="str">
        <f t="shared" si="11"/>
        <v>Tốt</v>
      </c>
    </row>
    <row r="95" spans="1:18" s="111" customFormat="1" ht="12.75" x14ac:dyDescent="0.2"/>
    <row r="96" spans="1:18" s="111" customFormat="1" ht="15.75" x14ac:dyDescent="0.25">
      <c r="A96" s="288" t="s">
        <v>1615</v>
      </c>
      <c r="B96" s="288"/>
      <c r="C96" s="288"/>
      <c r="D96" s="288"/>
      <c r="E96" s="288"/>
      <c r="F96" s="288"/>
      <c r="G96" s="288"/>
      <c r="H96" s="288"/>
      <c r="I96" s="288"/>
      <c r="J96" s="288"/>
      <c r="K96" s="288"/>
      <c r="L96" s="288"/>
      <c r="M96" s="288"/>
      <c r="N96" s="288"/>
      <c r="O96" s="288"/>
      <c r="P96" s="288"/>
      <c r="Q96" s="288"/>
      <c r="R96" s="288"/>
    </row>
    <row r="97" spans="1:19" s="111" customFormat="1" ht="12.75" x14ac:dyDescent="0.2">
      <c r="A97" s="286" t="s">
        <v>4</v>
      </c>
      <c r="B97" s="286" t="s">
        <v>1014</v>
      </c>
      <c r="C97" s="290" t="s">
        <v>1015</v>
      </c>
      <c r="D97" s="291"/>
      <c r="E97" s="286" t="s">
        <v>8</v>
      </c>
      <c r="F97" s="286"/>
      <c r="G97" s="286"/>
      <c r="H97" s="286"/>
      <c r="I97" s="286"/>
      <c r="J97" s="286"/>
      <c r="K97" s="286"/>
      <c r="L97" s="286"/>
      <c r="M97" s="286"/>
      <c r="N97" s="286"/>
      <c r="O97" s="286"/>
      <c r="P97" s="286"/>
      <c r="Q97" s="294" t="s">
        <v>13</v>
      </c>
      <c r="R97" s="286" t="s">
        <v>14</v>
      </c>
    </row>
    <row r="98" spans="1:19" s="111" customFormat="1" ht="12.75" x14ac:dyDescent="0.2">
      <c r="A98" s="286"/>
      <c r="B98" s="286"/>
      <c r="C98" s="292"/>
      <c r="D98" s="293"/>
      <c r="E98" s="297" t="s">
        <v>9</v>
      </c>
      <c r="F98" s="298"/>
      <c r="G98" s="295" t="s">
        <v>17</v>
      </c>
      <c r="H98" s="297" t="s">
        <v>10</v>
      </c>
      <c r="I98" s="298"/>
      <c r="J98" s="295" t="s">
        <v>17</v>
      </c>
      <c r="K98" s="297" t="s">
        <v>11</v>
      </c>
      <c r="L98" s="298"/>
      <c r="M98" s="287" t="s">
        <v>17</v>
      </c>
      <c r="N98" s="297" t="s">
        <v>12</v>
      </c>
      <c r="O98" s="298"/>
      <c r="P98" s="286" t="s">
        <v>17</v>
      </c>
      <c r="Q98" s="294"/>
      <c r="R98" s="286"/>
    </row>
    <row r="99" spans="1:19" s="111" customFormat="1" ht="12.75" x14ac:dyDescent="0.2">
      <c r="A99" s="287"/>
      <c r="B99" s="287"/>
      <c r="C99" s="292"/>
      <c r="D99" s="293"/>
      <c r="E99" s="307" t="s">
        <v>15</v>
      </c>
      <c r="F99" s="307" t="s">
        <v>16</v>
      </c>
      <c r="G99" s="296"/>
      <c r="H99" s="303" t="s">
        <v>18</v>
      </c>
      <c r="I99" s="305" t="s">
        <v>19</v>
      </c>
      <c r="J99" s="296"/>
      <c r="K99" s="303" t="s">
        <v>20</v>
      </c>
      <c r="L99" s="305" t="s">
        <v>21</v>
      </c>
      <c r="M99" s="289"/>
      <c r="N99" s="307" t="s">
        <v>22</v>
      </c>
      <c r="O99" s="307" t="s">
        <v>23</v>
      </c>
      <c r="P99" s="287"/>
      <c r="Q99" s="295"/>
      <c r="R99" s="287"/>
    </row>
    <row r="100" spans="1:19" s="111" customFormat="1" ht="12.75" x14ac:dyDescent="0.2">
      <c r="A100" s="287"/>
      <c r="B100" s="287"/>
      <c r="C100" s="292"/>
      <c r="D100" s="293"/>
      <c r="E100" s="308"/>
      <c r="F100" s="308"/>
      <c r="G100" s="296"/>
      <c r="H100" s="304"/>
      <c r="I100" s="306"/>
      <c r="J100" s="296"/>
      <c r="K100" s="304"/>
      <c r="L100" s="306"/>
      <c r="M100" s="289"/>
      <c r="N100" s="308"/>
      <c r="O100" s="308"/>
      <c r="P100" s="287"/>
      <c r="Q100" s="295"/>
      <c r="R100" s="287"/>
    </row>
    <row r="101" spans="1:19" s="111" customFormat="1" ht="20.100000000000001" customHeight="1" x14ac:dyDescent="0.2">
      <c r="A101" s="162" t="s">
        <v>1459</v>
      </c>
      <c r="B101" s="163" t="s">
        <v>1460</v>
      </c>
      <c r="C101" s="197" t="s">
        <v>1461</v>
      </c>
      <c r="D101" s="198" t="s">
        <v>1462</v>
      </c>
      <c r="E101" s="23">
        <v>73</v>
      </c>
      <c r="F101" s="23">
        <v>85</v>
      </c>
      <c r="G101" s="181">
        <f>(E101+F101)/2</f>
        <v>79</v>
      </c>
      <c r="H101" s="23">
        <v>66</v>
      </c>
      <c r="I101" s="23">
        <v>89</v>
      </c>
      <c r="J101" s="181">
        <f>(H101+I101)/2</f>
        <v>77.5</v>
      </c>
      <c r="K101" s="180">
        <v>86</v>
      </c>
      <c r="L101" s="23">
        <v>86</v>
      </c>
      <c r="M101" s="14">
        <f>(K101+L101)/2</f>
        <v>86</v>
      </c>
      <c r="N101" s="164">
        <v>86</v>
      </c>
      <c r="O101" s="157">
        <v>86</v>
      </c>
      <c r="P101" s="14">
        <f>(N101+O101)/2</f>
        <v>86</v>
      </c>
      <c r="Q101" s="14">
        <f>(G101+J101+M101+P101)/4</f>
        <v>82.125</v>
      </c>
      <c r="R101" s="159" t="str">
        <f>IF(Q101&gt;=90,"Xuất sắc",IF(Q101&gt;=80,"Tốt",IF(Q101&gt;=65,"Khá",IF(Q101&gt;=50,"Trung bình",IF(Q101&gt;=35,"Yếu","Kém")))))</f>
        <v>Tốt</v>
      </c>
    </row>
    <row r="102" spans="1:19" s="111" customFormat="1" ht="20.100000000000001" customHeight="1" x14ac:dyDescent="0.2">
      <c r="A102" s="162" t="s">
        <v>1463</v>
      </c>
      <c r="B102" s="163" t="s">
        <v>1464</v>
      </c>
      <c r="C102" s="197" t="s">
        <v>1465</v>
      </c>
      <c r="D102" s="198" t="s">
        <v>1466</v>
      </c>
      <c r="E102" s="23">
        <v>73</v>
      </c>
      <c r="F102" s="23">
        <v>79</v>
      </c>
      <c r="G102" s="181">
        <f t="shared" ref="G102:G155" si="12">(E102+F102)/2</f>
        <v>76</v>
      </c>
      <c r="H102" s="23">
        <v>65</v>
      </c>
      <c r="I102" s="23">
        <v>75</v>
      </c>
      <c r="J102" s="181">
        <f t="shared" ref="J102:J155" si="13">(H102+I102)/2</f>
        <v>70</v>
      </c>
      <c r="K102" s="180">
        <v>80</v>
      </c>
      <c r="L102" s="23">
        <v>86</v>
      </c>
      <c r="M102" s="14">
        <f t="shared" ref="M102:M155" si="14">(K102+L102)/2</f>
        <v>83</v>
      </c>
      <c r="N102" s="164">
        <v>86</v>
      </c>
      <c r="O102" s="157">
        <v>86</v>
      </c>
      <c r="P102" s="14">
        <f t="shared" ref="P102:P154" si="15">(N102+O102)/2</f>
        <v>86</v>
      </c>
      <c r="Q102" s="14">
        <f t="shared" ref="Q102:Q154" si="16">(G102+J102+M102+P102)/4</f>
        <v>78.75</v>
      </c>
      <c r="R102" s="159" t="str">
        <f t="shared" ref="R102:R154" si="17">IF(Q102&gt;=90,"Xuất sắc",IF(Q102&gt;=80,"Tốt",IF(Q102&gt;=65,"Khá",IF(Q102&gt;=50,"Trung bình",IF(Q102&gt;=35,"Yếu","Kém")))))</f>
        <v>Khá</v>
      </c>
    </row>
    <row r="103" spans="1:19" s="111" customFormat="1" ht="20.100000000000001" customHeight="1" x14ac:dyDescent="0.2">
      <c r="A103" s="162" t="s">
        <v>1467</v>
      </c>
      <c r="B103" s="163" t="s">
        <v>1468</v>
      </c>
      <c r="C103" s="197" t="s">
        <v>89</v>
      </c>
      <c r="D103" s="198" t="s">
        <v>1469</v>
      </c>
      <c r="E103" s="23">
        <v>70</v>
      </c>
      <c r="F103" s="23">
        <v>70</v>
      </c>
      <c r="G103" s="181">
        <f t="shared" si="12"/>
        <v>70</v>
      </c>
      <c r="H103" s="23">
        <v>79</v>
      </c>
      <c r="I103" s="23">
        <v>80</v>
      </c>
      <c r="J103" s="181">
        <f t="shared" si="13"/>
        <v>79.5</v>
      </c>
      <c r="K103" s="180">
        <v>87</v>
      </c>
      <c r="L103" s="23">
        <v>87</v>
      </c>
      <c r="M103" s="14">
        <f t="shared" si="14"/>
        <v>87</v>
      </c>
      <c r="N103" s="164">
        <v>87</v>
      </c>
      <c r="O103" s="157">
        <v>87</v>
      </c>
      <c r="P103" s="14">
        <f t="shared" si="15"/>
        <v>87</v>
      </c>
      <c r="Q103" s="14">
        <f t="shared" si="16"/>
        <v>80.875</v>
      </c>
      <c r="R103" s="159" t="str">
        <f t="shared" si="17"/>
        <v>Tốt</v>
      </c>
    </row>
    <row r="104" spans="1:19" s="111" customFormat="1" ht="20.100000000000001" customHeight="1" x14ac:dyDescent="0.2">
      <c r="A104" s="162" t="s">
        <v>1470</v>
      </c>
      <c r="B104" s="163" t="s">
        <v>1471</v>
      </c>
      <c r="C104" s="197" t="s">
        <v>535</v>
      </c>
      <c r="D104" s="198" t="s">
        <v>1190</v>
      </c>
      <c r="E104" s="23">
        <v>66</v>
      </c>
      <c r="F104" s="23">
        <v>61</v>
      </c>
      <c r="G104" s="181">
        <f t="shared" si="12"/>
        <v>63.5</v>
      </c>
      <c r="H104" s="23">
        <v>64</v>
      </c>
      <c r="I104" s="23">
        <v>66</v>
      </c>
      <c r="J104" s="181">
        <f t="shared" si="13"/>
        <v>65</v>
      </c>
      <c r="K104" s="180">
        <v>65</v>
      </c>
      <c r="L104" s="23">
        <v>64</v>
      </c>
      <c r="M104" s="14">
        <f t="shared" si="14"/>
        <v>64.5</v>
      </c>
      <c r="N104" s="164">
        <v>64</v>
      </c>
      <c r="O104" s="157">
        <v>82</v>
      </c>
      <c r="P104" s="14">
        <f t="shared" si="15"/>
        <v>73</v>
      </c>
      <c r="Q104" s="14">
        <f t="shared" si="16"/>
        <v>66.5</v>
      </c>
      <c r="R104" s="159" t="str">
        <f t="shared" si="17"/>
        <v>Khá</v>
      </c>
    </row>
    <row r="105" spans="1:19" s="111" customFormat="1" ht="20.100000000000001" customHeight="1" x14ac:dyDescent="0.2">
      <c r="A105" s="162" t="s">
        <v>1472</v>
      </c>
      <c r="B105" s="163" t="s">
        <v>1473</v>
      </c>
      <c r="C105" s="197" t="s">
        <v>1474</v>
      </c>
      <c r="D105" s="198" t="s">
        <v>761</v>
      </c>
      <c r="E105" s="23">
        <v>77</v>
      </c>
      <c r="F105" s="23">
        <v>81</v>
      </c>
      <c r="G105" s="181">
        <f t="shared" si="12"/>
        <v>79</v>
      </c>
      <c r="H105" s="23">
        <v>80</v>
      </c>
      <c r="I105" s="23">
        <v>79</v>
      </c>
      <c r="J105" s="181">
        <f t="shared" si="13"/>
        <v>79.5</v>
      </c>
      <c r="K105" s="180">
        <v>79</v>
      </c>
      <c r="L105" s="23">
        <v>85</v>
      </c>
      <c r="M105" s="14">
        <f t="shared" si="14"/>
        <v>82</v>
      </c>
      <c r="N105" s="159">
        <v>85</v>
      </c>
      <c r="O105" s="165">
        <v>85</v>
      </c>
      <c r="P105" s="14">
        <f t="shared" si="15"/>
        <v>85</v>
      </c>
      <c r="Q105" s="14">
        <f t="shared" si="16"/>
        <v>81.375</v>
      </c>
      <c r="R105" s="159" t="str">
        <f t="shared" si="17"/>
        <v>Tốt</v>
      </c>
    </row>
    <row r="106" spans="1:19" s="111" customFormat="1" ht="20.100000000000001" customHeight="1" x14ac:dyDescent="0.2">
      <c r="A106" s="162" t="s">
        <v>1475</v>
      </c>
      <c r="B106" s="163" t="s">
        <v>1476</v>
      </c>
      <c r="C106" s="197" t="s">
        <v>673</v>
      </c>
      <c r="D106" s="198" t="s">
        <v>182</v>
      </c>
      <c r="E106" s="23">
        <v>87</v>
      </c>
      <c r="F106" s="23">
        <v>88</v>
      </c>
      <c r="G106" s="181">
        <f t="shared" si="12"/>
        <v>87.5</v>
      </c>
      <c r="H106" s="23">
        <v>89</v>
      </c>
      <c r="I106" s="23">
        <v>89</v>
      </c>
      <c r="J106" s="181">
        <f t="shared" si="13"/>
        <v>89</v>
      </c>
      <c r="K106" s="180">
        <v>86</v>
      </c>
      <c r="L106" s="23">
        <v>86</v>
      </c>
      <c r="M106" s="14">
        <f t="shared" si="14"/>
        <v>86</v>
      </c>
      <c r="N106" s="164">
        <v>86</v>
      </c>
      <c r="O106" s="157">
        <v>86</v>
      </c>
      <c r="P106" s="14">
        <f t="shared" si="15"/>
        <v>86</v>
      </c>
      <c r="Q106" s="14">
        <f t="shared" si="16"/>
        <v>87.125</v>
      </c>
      <c r="R106" s="159" t="str">
        <f t="shared" si="17"/>
        <v>Tốt</v>
      </c>
    </row>
    <row r="107" spans="1:19" s="111" customFormat="1" ht="20.100000000000001" customHeight="1" x14ac:dyDescent="0.2">
      <c r="A107" s="162" t="s">
        <v>1477</v>
      </c>
      <c r="B107" s="163" t="s">
        <v>1478</v>
      </c>
      <c r="C107" s="197" t="s">
        <v>1200</v>
      </c>
      <c r="D107" s="198" t="s">
        <v>472</v>
      </c>
      <c r="E107" s="23">
        <v>75</v>
      </c>
      <c r="F107" s="23">
        <v>83</v>
      </c>
      <c r="G107" s="181">
        <f t="shared" si="12"/>
        <v>79</v>
      </c>
      <c r="H107" s="23">
        <v>64</v>
      </c>
      <c r="I107" s="23">
        <v>86</v>
      </c>
      <c r="J107" s="181">
        <f t="shared" si="13"/>
        <v>75</v>
      </c>
      <c r="K107" s="180">
        <v>89</v>
      </c>
      <c r="L107" s="23">
        <v>89</v>
      </c>
      <c r="M107" s="14">
        <f t="shared" si="14"/>
        <v>89</v>
      </c>
      <c r="N107" s="164">
        <v>89</v>
      </c>
      <c r="O107" s="157">
        <v>89</v>
      </c>
      <c r="P107" s="14">
        <f t="shared" si="15"/>
        <v>89</v>
      </c>
      <c r="Q107" s="14">
        <f t="shared" si="16"/>
        <v>83</v>
      </c>
      <c r="R107" s="159" t="str">
        <f t="shared" si="17"/>
        <v>Tốt</v>
      </c>
    </row>
    <row r="108" spans="1:19" s="111" customFormat="1" ht="20.100000000000001" customHeight="1" x14ac:dyDescent="0.2">
      <c r="A108" s="162" t="s">
        <v>1479</v>
      </c>
      <c r="B108" s="163" t="s">
        <v>1480</v>
      </c>
      <c r="C108" s="197" t="s">
        <v>556</v>
      </c>
      <c r="D108" s="198" t="s">
        <v>48</v>
      </c>
      <c r="E108" s="23">
        <v>83</v>
      </c>
      <c r="F108" s="23">
        <v>81</v>
      </c>
      <c r="G108" s="181">
        <f t="shared" si="12"/>
        <v>82</v>
      </c>
      <c r="H108" s="23">
        <v>72</v>
      </c>
      <c r="I108" s="23">
        <v>73</v>
      </c>
      <c r="J108" s="181">
        <f t="shared" si="13"/>
        <v>72.5</v>
      </c>
      <c r="K108" s="180">
        <v>80</v>
      </c>
      <c r="L108" s="23">
        <v>85</v>
      </c>
      <c r="M108" s="14">
        <f t="shared" si="14"/>
        <v>82.5</v>
      </c>
      <c r="N108" s="164">
        <v>85</v>
      </c>
      <c r="O108" s="157">
        <v>85</v>
      </c>
      <c r="P108" s="14">
        <f t="shared" si="15"/>
        <v>85</v>
      </c>
      <c r="Q108" s="14">
        <f t="shared" si="16"/>
        <v>80.5</v>
      </c>
      <c r="R108" s="159" t="str">
        <f t="shared" si="17"/>
        <v>Tốt</v>
      </c>
    </row>
    <row r="109" spans="1:19" s="111" customFormat="1" ht="20.100000000000001" customHeight="1" x14ac:dyDescent="0.2">
      <c r="A109" s="162" t="s">
        <v>1481</v>
      </c>
      <c r="B109" s="163" t="s">
        <v>1482</v>
      </c>
      <c r="C109" s="197" t="s">
        <v>59</v>
      </c>
      <c r="D109" s="198" t="s">
        <v>284</v>
      </c>
      <c r="E109" s="23">
        <v>78</v>
      </c>
      <c r="F109" s="23">
        <v>86</v>
      </c>
      <c r="G109" s="181">
        <f t="shared" si="12"/>
        <v>82</v>
      </c>
      <c r="H109" s="23">
        <v>79</v>
      </c>
      <c r="I109" s="23">
        <v>81</v>
      </c>
      <c r="J109" s="181">
        <f t="shared" si="13"/>
        <v>80</v>
      </c>
      <c r="K109" s="180">
        <v>89</v>
      </c>
      <c r="L109" s="23">
        <v>89</v>
      </c>
      <c r="M109" s="14">
        <f t="shared" si="14"/>
        <v>89</v>
      </c>
      <c r="N109" s="164">
        <v>89</v>
      </c>
      <c r="O109" s="157">
        <v>89</v>
      </c>
      <c r="P109" s="14">
        <f t="shared" si="15"/>
        <v>89</v>
      </c>
      <c r="Q109" s="14">
        <f t="shared" si="16"/>
        <v>85</v>
      </c>
      <c r="R109" s="159" t="str">
        <f t="shared" si="17"/>
        <v>Tốt</v>
      </c>
    </row>
    <row r="110" spans="1:19" s="111" customFormat="1" ht="20.100000000000001" customHeight="1" x14ac:dyDescent="0.2">
      <c r="A110" s="162" t="s">
        <v>1483</v>
      </c>
      <c r="B110" s="166" t="s">
        <v>1484</v>
      </c>
      <c r="C110" s="199" t="s">
        <v>1485</v>
      </c>
      <c r="D110" s="200" t="s">
        <v>374</v>
      </c>
      <c r="E110" s="23">
        <v>58</v>
      </c>
      <c r="F110" s="23">
        <v>78</v>
      </c>
      <c r="G110" s="181">
        <f t="shared" si="12"/>
        <v>68</v>
      </c>
      <c r="H110" s="23">
        <v>60</v>
      </c>
      <c r="I110" s="23">
        <v>66</v>
      </c>
      <c r="J110" s="181">
        <f t="shared" si="13"/>
        <v>63</v>
      </c>
      <c r="K110" s="180">
        <v>60</v>
      </c>
      <c r="L110" s="23">
        <v>64</v>
      </c>
      <c r="M110" s="14">
        <f t="shared" si="14"/>
        <v>62</v>
      </c>
      <c r="N110" s="164">
        <v>64</v>
      </c>
      <c r="O110" s="167">
        <v>64</v>
      </c>
      <c r="P110" s="14">
        <f t="shared" si="15"/>
        <v>64</v>
      </c>
      <c r="Q110" s="14">
        <f t="shared" si="16"/>
        <v>64.25</v>
      </c>
      <c r="R110" s="159" t="str">
        <f t="shared" si="17"/>
        <v>Trung bình</v>
      </c>
      <c r="S110" s="161"/>
    </row>
    <row r="111" spans="1:19" s="111" customFormat="1" ht="20.100000000000001" customHeight="1" x14ac:dyDescent="0.2">
      <c r="A111" s="162" t="s">
        <v>1486</v>
      </c>
      <c r="B111" s="166" t="s">
        <v>1487</v>
      </c>
      <c r="C111" s="199" t="s">
        <v>1488</v>
      </c>
      <c r="D111" s="200" t="s">
        <v>64</v>
      </c>
      <c r="E111" s="23">
        <v>90</v>
      </c>
      <c r="F111" s="23">
        <v>90</v>
      </c>
      <c r="G111" s="181">
        <f t="shared" si="12"/>
        <v>90</v>
      </c>
      <c r="H111" s="23">
        <v>82</v>
      </c>
      <c r="I111" s="23">
        <v>90</v>
      </c>
      <c r="J111" s="181">
        <f t="shared" si="13"/>
        <v>86</v>
      </c>
      <c r="K111" s="180">
        <v>87</v>
      </c>
      <c r="L111" s="23">
        <v>89</v>
      </c>
      <c r="M111" s="14">
        <f t="shared" si="14"/>
        <v>88</v>
      </c>
      <c r="N111" s="164">
        <v>89</v>
      </c>
      <c r="O111" s="167">
        <v>89</v>
      </c>
      <c r="P111" s="14">
        <f t="shared" si="15"/>
        <v>89</v>
      </c>
      <c r="Q111" s="14">
        <f t="shared" si="16"/>
        <v>88.25</v>
      </c>
      <c r="R111" s="159" t="str">
        <f t="shared" si="17"/>
        <v>Tốt</v>
      </c>
    </row>
    <row r="112" spans="1:19" s="111" customFormat="1" ht="20.100000000000001" customHeight="1" x14ac:dyDescent="0.2">
      <c r="A112" s="162" t="s">
        <v>1489</v>
      </c>
      <c r="B112" s="166" t="s">
        <v>1490</v>
      </c>
      <c r="C112" s="199" t="s">
        <v>1491</v>
      </c>
      <c r="D112" s="200" t="s">
        <v>64</v>
      </c>
      <c r="E112" s="23">
        <v>84</v>
      </c>
      <c r="F112" s="23">
        <v>81</v>
      </c>
      <c r="G112" s="181">
        <f t="shared" si="12"/>
        <v>82.5</v>
      </c>
      <c r="H112" s="23">
        <v>82</v>
      </c>
      <c r="I112" s="23">
        <v>84</v>
      </c>
      <c r="J112" s="181">
        <f t="shared" si="13"/>
        <v>83</v>
      </c>
      <c r="K112" s="180">
        <v>79</v>
      </c>
      <c r="L112" s="23">
        <v>84</v>
      </c>
      <c r="M112" s="14">
        <f t="shared" si="14"/>
        <v>81.5</v>
      </c>
      <c r="N112" s="164">
        <v>84</v>
      </c>
      <c r="O112" s="167">
        <v>84</v>
      </c>
      <c r="P112" s="14">
        <f t="shared" si="15"/>
        <v>84</v>
      </c>
      <c r="Q112" s="14">
        <f t="shared" si="16"/>
        <v>82.75</v>
      </c>
      <c r="R112" s="159" t="str">
        <f t="shared" si="17"/>
        <v>Tốt</v>
      </c>
    </row>
    <row r="113" spans="1:18" s="111" customFormat="1" ht="20.100000000000001" customHeight="1" x14ac:dyDescent="0.2">
      <c r="A113" s="162" t="s">
        <v>1492</v>
      </c>
      <c r="B113" s="166" t="s">
        <v>1493</v>
      </c>
      <c r="C113" s="199" t="s">
        <v>1494</v>
      </c>
      <c r="D113" s="200" t="s">
        <v>64</v>
      </c>
      <c r="E113" s="23">
        <v>80</v>
      </c>
      <c r="F113" s="23">
        <v>85</v>
      </c>
      <c r="G113" s="181">
        <f t="shared" si="12"/>
        <v>82.5</v>
      </c>
      <c r="H113" s="23">
        <v>82</v>
      </c>
      <c r="I113" s="23">
        <v>83</v>
      </c>
      <c r="J113" s="181">
        <f t="shared" si="13"/>
        <v>82.5</v>
      </c>
      <c r="K113" s="180">
        <v>77</v>
      </c>
      <c r="L113" s="23">
        <v>83</v>
      </c>
      <c r="M113" s="14">
        <f t="shared" si="14"/>
        <v>80</v>
      </c>
      <c r="N113" s="164">
        <v>83</v>
      </c>
      <c r="O113" s="167">
        <v>83</v>
      </c>
      <c r="P113" s="14">
        <f t="shared" si="15"/>
        <v>83</v>
      </c>
      <c r="Q113" s="14">
        <f t="shared" si="16"/>
        <v>82</v>
      </c>
      <c r="R113" s="159" t="str">
        <f t="shared" si="17"/>
        <v>Tốt</v>
      </c>
    </row>
    <row r="114" spans="1:18" s="111" customFormat="1" ht="20.100000000000001" customHeight="1" x14ac:dyDescent="0.2">
      <c r="A114" s="162" t="s">
        <v>1495</v>
      </c>
      <c r="B114" s="166" t="s">
        <v>1496</v>
      </c>
      <c r="C114" s="199" t="s">
        <v>1351</v>
      </c>
      <c r="D114" s="200" t="s">
        <v>784</v>
      </c>
      <c r="E114" s="23">
        <v>92</v>
      </c>
      <c r="F114" s="23">
        <v>92</v>
      </c>
      <c r="G114" s="181">
        <f t="shared" si="12"/>
        <v>92</v>
      </c>
      <c r="H114" s="23">
        <v>92</v>
      </c>
      <c r="I114" s="23">
        <v>91</v>
      </c>
      <c r="J114" s="181">
        <f t="shared" si="13"/>
        <v>91.5</v>
      </c>
      <c r="K114" s="180">
        <v>86</v>
      </c>
      <c r="L114" s="23">
        <v>86</v>
      </c>
      <c r="M114" s="14">
        <f t="shared" si="14"/>
        <v>86</v>
      </c>
      <c r="N114" s="164">
        <v>86</v>
      </c>
      <c r="O114" s="167">
        <v>86</v>
      </c>
      <c r="P114" s="14">
        <f t="shared" si="15"/>
        <v>86</v>
      </c>
      <c r="Q114" s="14">
        <f t="shared" si="16"/>
        <v>88.875</v>
      </c>
      <c r="R114" s="159" t="str">
        <f t="shared" si="17"/>
        <v>Tốt</v>
      </c>
    </row>
    <row r="115" spans="1:18" s="111" customFormat="1" ht="20.100000000000001" customHeight="1" x14ac:dyDescent="0.2">
      <c r="A115" s="162" t="s">
        <v>1497</v>
      </c>
      <c r="B115" s="166" t="s">
        <v>1498</v>
      </c>
      <c r="C115" s="199" t="s">
        <v>1499</v>
      </c>
      <c r="D115" s="200" t="s">
        <v>207</v>
      </c>
      <c r="E115" s="23">
        <v>80</v>
      </c>
      <c r="F115" s="23">
        <v>82</v>
      </c>
      <c r="G115" s="181">
        <f t="shared" si="12"/>
        <v>81</v>
      </c>
      <c r="H115" s="23">
        <v>80</v>
      </c>
      <c r="I115" s="23">
        <v>84</v>
      </c>
      <c r="J115" s="181">
        <f t="shared" si="13"/>
        <v>82</v>
      </c>
      <c r="K115" s="180">
        <v>78</v>
      </c>
      <c r="L115" s="23">
        <v>89</v>
      </c>
      <c r="M115" s="14">
        <f t="shared" si="14"/>
        <v>83.5</v>
      </c>
      <c r="N115" s="164">
        <v>89</v>
      </c>
      <c r="O115" s="167">
        <v>89</v>
      </c>
      <c r="P115" s="14">
        <f t="shared" si="15"/>
        <v>89</v>
      </c>
      <c r="Q115" s="14">
        <f t="shared" si="16"/>
        <v>83.875</v>
      </c>
      <c r="R115" s="159" t="str">
        <f t="shared" si="17"/>
        <v>Tốt</v>
      </c>
    </row>
    <row r="116" spans="1:18" s="111" customFormat="1" ht="20.100000000000001" customHeight="1" x14ac:dyDescent="0.2">
      <c r="A116" s="162" t="s">
        <v>1500</v>
      </c>
      <c r="B116" s="166" t="s">
        <v>1501</v>
      </c>
      <c r="C116" s="199" t="s">
        <v>166</v>
      </c>
      <c r="D116" s="200" t="s">
        <v>213</v>
      </c>
      <c r="E116" s="23">
        <v>75</v>
      </c>
      <c r="F116" s="23">
        <v>89</v>
      </c>
      <c r="G116" s="181">
        <f t="shared" si="12"/>
        <v>82</v>
      </c>
      <c r="H116" s="23">
        <v>83</v>
      </c>
      <c r="I116" s="23">
        <v>82</v>
      </c>
      <c r="J116" s="181">
        <f t="shared" si="13"/>
        <v>82.5</v>
      </c>
      <c r="K116" s="180">
        <v>87</v>
      </c>
      <c r="L116" s="23">
        <v>89</v>
      </c>
      <c r="M116" s="14">
        <f t="shared" si="14"/>
        <v>88</v>
      </c>
      <c r="N116" s="164">
        <v>89</v>
      </c>
      <c r="O116" s="167">
        <v>89</v>
      </c>
      <c r="P116" s="14">
        <f t="shared" si="15"/>
        <v>89</v>
      </c>
      <c r="Q116" s="14">
        <f t="shared" si="16"/>
        <v>85.375</v>
      </c>
      <c r="R116" s="159" t="str">
        <f t="shared" si="17"/>
        <v>Tốt</v>
      </c>
    </row>
    <row r="117" spans="1:18" s="111" customFormat="1" ht="20.100000000000001" customHeight="1" x14ac:dyDescent="0.2">
      <c r="A117" s="162" t="s">
        <v>1502</v>
      </c>
      <c r="B117" s="166" t="s">
        <v>1503</v>
      </c>
      <c r="C117" s="199" t="s">
        <v>726</v>
      </c>
      <c r="D117" s="200" t="s">
        <v>288</v>
      </c>
      <c r="E117" s="23">
        <v>75</v>
      </c>
      <c r="F117" s="23">
        <v>84</v>
      </c>
      <c r="G117" s="181">
        <f t="shared" si="12"/>
        <v>79.5</v>
      </c>
      <c r="H117" s="23">
        <v>77</v>
      </c>
      <c r="I117" s="23">
        <v>89</v>
      </c>
      <c r="J117" s="181">
        <f t="shared" si="13"/>
        <v>83</v>
      </c>
      <c r="K117" s="180">
        <v>87</v>
      </c>
      <c r="L117" s="23">
        <v>87</v>
      </c>
      <c r="M117" s="14">
        <f t="shared" si="14"/>
        <v>87</v>
      </c>
      <c r="N117" s="164">
        <v>87</v>
      </c>
      <c r="O117" s="167">
        <v>87</v>
      </c>
      <c r="P117" s="14">
        <f t="shared" si="15"/>
        <v>87</v>
      </c>
      <c r="Q117" s="14">
        <f t="shared" si="16"/>
        <v>84.125</v>
      </c>
      <c r="R117" s="159" t="str">
        <f t="shared" si="17"/>
        <v>Tốt</v>
      </c>
    </row>
    <row r="118" spans="1:18" s="111" customFormat="1" ht="20.100000000000001" customHeight="1" x14ac:dyDescent="0.2">
      <c r="A118" s="162" t="s">
        <v>1504</v>
      </c>
      <c r="B118" s="166" t="s">
        <v>1505</v>
      </c>
      <c r="C118" s="199" t="s">
        <v>1506</v>
      </c>
      <c r="D118" s="200" t="s">
        <v>217</v>
      </c>
      <c r="E118" s="23">
        <v>77</v>
      </c>
      <c r="F118" s="23">
        <v>77</v>
      </c>
      <c r="G118" s="181">
        <f t="shared" si="12"/>
        <v>77</v>
      </c>
      <c r="H118" s="23">
        <v>77</v>
      </c>
      <c r="I118" s="23">
        <v>85</v>
      </c>
      <c r="J118" s="181">
        <f t="shared" si="13"/>
        <v>81</v>
      </c>
      <c r="K118" s="180">
        <v>80</v>
      </c>
      <c r="L118" s="23">
        <v>80</v>
      </c>
      <c r="M118" s="14">
        <f t="shared" si="14"/>
        <v>80</v>
      </c>
      <c r="N118" s="164">
        <v>80</v>
      </c>
      <c r="O118" s="167">
        <v>84</v>
      </c>
      <c r="P118" s="14">
        <f t="shared" si="15"/>
        <v>82</v>
      </c>
      <c r="Q118" s="14">
        <f t="shared" si="16"/>
        <v>80</v>
      </c>
      <c r="R118" s="159" t="str">
        <f t="shared" si="17"/>
        <v>Tốt</v>
      </c>
    </row>
    <row r="119" spans="1:18" s="111" customFormat="1" ht="20.100000000000001" customHeight="1" x14ac:dyDescent="0.2">
      <c r="A119" s="162" t="s">
        <v>1507</v>
      </c>
      <c r="B119" s="166" t="s">
        <v>1508</v>
      </c>
      <c r="C119" s="199" t="s">
        <v>1509</v>
      </c>
      <c r="D119" s="200" t="s">
        <v>1510</v>
      </c>
      <c r="E119" s="23">
        <v>80</v>
      </c>
      <c r="F119" s="23">
        <v>86</v>
      </c>
      <c r="G119" s="181">
        <f t="shared" si="12"/>
        <v>83</v>
      </c>
      <c r="H119" s="23">
        <v>80</v>
      </c>
      <c r="I119" s="23">
        <v>86</v>
      </c>
      <c r="J119" s="181">
        <f t="shared" si="13"/>
        <v>83</v>
      </c>
      <c r="K119" s="180">
        <v>80</v>
      </c>
      <c r="L119" s="23">
        <v>80</v>
      </c>
      <c r="M119" s="14">
        <f t="shared" si="14"/>
        <v>80</v>
      </c>
      <c r="N119" s="164">
        <v>80</v>
      </c>
      <c r="O119" s="167">
        <v>84</v>
      </c>
      <c r="P119" s="14">
        <f t="shared" si="15"/>
        <v>82</v>
      </c>
      <c r="Q119" s="14">
        <f t="shared" si="16"/>
        <v>82</v>
      </c>
      <c r="R119" s="159" t="str">
        <f t="shared" si="17"/>
        <v>Tốt</v>
      </c>
    </row>
    <row r="120" spans="1:18" s="111" customFormat="1" ht="20.100000000000001" customHeight="1" x14ac:dyDescent="0.2">
      <c r="A120" s="162" t="s">
        <v>1511</v>
      </c>
      <c r="B120" s="166" t="s">
        <v>1512</v>
      </c>
      <c r="C120" s="199" t="s">
        <v>1513</v>
      </c>
      <c r="D120" s="200" t="s">
        <v>1514</v>
      </c>
      <c r="E120" s="23">
        <v>66</v>
      </c>
      <c r="F120" s="23">
        <v>64</v>
      </c>
      <c r="G120" s="181">
        <f t="shared" si="12"/>
        <v>65</v>
      </c>
      <c r="H120" s="23">
        <v>60</v>
      </c>
      <c r="I120" s="23">
        <v>82</v>
      </c>
      <c r="J120" s="181">
        <f t="shared" si="13"/>
        <v>71</v>
      </c>
      <c r="K120" s="180">
        <v>60</v>
      </c>
      <c r="L120" s="23">
        <v>79</v>
      </c>
      <c r="M120" s="14">
        <f t="shared" si="14"/>
        <v>69.5</v>
      </c>
      <c r="N120" s="164">
        <v>64</v>
      </c>
      <c r="O120" s="167">
        <v>81</v>
      </c>
      <c r="P120" s="14">
        <f t="shared" si="15"/>
        <v>72.5</v>
      </c>
      <c r="Q120" s="14">
        <f t="shared" si="16"/>
        <v>69.5</v>
      </c>
      <c r="R120" s="159" t="str">
        <f t="shared" si="17"/>
        <v>Khá</v>
      </c>
    </row>
    <row r="121" spans="1:18" s="111" customFormat="1" ht="20.100000000000001" customHeight="1" x14ac:dyDescent="0.2">
      <c r="A121" s="162" t="s">
        <v>1515</v>
      </c>
      <c r="B121" s="166" t="s">
        <v>1516</v>
      </c>
      <c r="C121" s="199" t="s">
        <v>1517</v>
      </c>
      <c r="D121" s="200" t="s">
        <v>615</v>
      </c>
      <c r="E121" s="23">
        <v>76</v>
      </c>
      <c r="F121" s="23">
        <v>81</v>
      </c>
      <c r="G121" s="181">
        <f t="shared" si="12"/>
        <v>78.5</v>
      </c>
      <c r="H121" s="23">
        <v>90</v>
      </c>
      <c r="I121" s="23">
        <v>91</v>
      </c>
      <c r="J121" s="181">
        <f t="shared" si="13"/>
        <v>90.5</v>
      </c>
      <c r="K121" s="180">
        <v>74</v>
      </c>
      <c r="L121" s="23">
        <v>75</v>
      </c>
      <c r="M121" s="14">
        <f t="shared" si="14"/>
        <v>74.5</v>
      </c>
      <c r="N121" s="164">
        <v>75</v>
      </c>
      <c r="O121" s="167">
        <v>86</v>
      </c>
      <c r="P121" s="14">
        <f t="shared" si="15"/>
        <v>80.5</v>
      </c>
      <c r="Q121" s="14">
        <f t="shared" si="16"/>
        <v>81</v>
      </c>
      <c r="R121" s="159" t="str">
        <f t="shared" si="17"/>
        <v>Tốt</v>
      </c>
    </row>
    <row r="122" spans="1:18" s="111" customFormat="1" ht="20.100000000000001" customHeight="1" x14ac:dyDescent="0.2">
      <c r="A122" s="162" t="s">
        <v>1518</v>
      </c>
      <c r="B122" s="166" t="s">
        <v>1519</v>
      </c>
      <c r="C122" s="199" t="s">
        <v>1520</v>
      </c>
      <c r="D122" s="200" t="s">
        <v>1521</v>
      </c>
      <c r="E122" s="23">
        <v>81</v>
      </c>
      <c r="F122" s="23">
        <v>81</v>
      </c>
      <c r="G122" s="181">
        <f t="shared" si="12"/>
        <v>81</v>
      </c>
      <c r="H122" s="23">
        <v>81</v>
      </c>
      <c r="I122" s="23">
        <v>85</v>
      </c>
      <c r="J122" s="181">
        <f t="shared" si="13"/>
        <v>83</v>
      </c>
      <c r="K122" s="180">
        <v>77</v>
      </c>
      <c r="L122" s="23">
        <v>80</v>
      </c>
      <c r="M122" s="14">
        <f t="shared" si="14"/>
        <v>78.5</v>
      </c>
      <c r="N122" s="164">
        <v>80</v>
      </c>
      <c r="O122" s="167">
        <v>88</v>
      </c>
      <c r="P122" s="14">
        <f t="shared" si="15"/>
        <v>84</v>
      </c>
      <c r="Q122" s="14">
        <f t="shared" si="16"/>
        <v>81.625</v>
      </c>
      <c r="R122" s="159" t="str">
        <f t="shared" si="17"/>
        <v>Tốt</v>
      </c>
    </row>
    <row r="123" spans="1:18" s="111" customFormat="1" ht="20.100000000000001" customHeight="1" x14ac:dyDescent="0.2">
      <c r="A123" s="162" t="s">
        <v>1522</v>
      </c>
      <c r="B123" s="166" t="s">
        <v>1523</v>
      </c>
      <c r="C123" s="199" t="s">
        <v>1524</v>
      </c>
      <c r="D123" s="200" t="s">
        <v>227</v>
      </c>
      <c r="E123" s="23">
        <v>80</v>
      </c>
      <c r="F123" s="23">
        <v>79</v>
      </c>
      <c r="G123" s="181">
        <f t="shared" si="12"/>
        <v>79.5</v>
      </c>
      <c r="H123" s="23">
        <v>79</v>
      </c>
      <c r="I123" s="23">
        <v>90</v>
      </c>
      <c r="J123" s="181">
        <f t="shared" si="13"/>
        <v>84.5</v>
      </c>
      <c r="K123" s="180">
        <v>84</v>
      </c>
      <c r="L123" s="23">
        <v>84</v>
      </c>
      <c r="M123" s="14">
        <f t="shared" si="14"/>
        <v>84</v>
      </c>
      <c r="N123" s="164">
        <v>84</v>
      </c>
      <c r="O123" s="167">
        <v>84</v>
      </c>
      <c r="P123" s="14">
        <f t="shared" si="15"/>
        <v>84</v>
      </c>
      <c r="Q123" s="14">
        <f t="shared" si="16"/>
        <v>83</v>
      </c>
      <c r="R123" s="159" t="str">
        <f t="shared" si="17"/>
        <v>Tốt</v>
      </c>
    </row>
    <row r="124" spans="1:18" s="56" customFormat="1" ht="20.100000000000001" customHeight="1" x14ac:dyDescent="0.2">
      <c r="A124" s="186" t="s">
        <v>1525</v>
      </c>
      <c r="B124" s="166" t="s">
        <v>1526</v>
      </c>
      <c r="C124" s="199" t="s">
        <v>368</v>
      </c>
      <c r="D124" s="200" t="s">
        <v>1527</v>
      </c>
      <c r="E124" s="23">
        <v>92</v>
      </c>
      <c r="F124" s="23" t="s">
        <v>150</v>
      </c>
      <c r="G124" s="103"/>
      <c r="H124" s="23">
        <v>87</v>
      </c>
      <c r="I124" s="23">
        <v>94</v>
      </c>
      <c r="J124" s="103">
        <f t="shared" si="13"/>
        <v>90.5</v>
      </c>
      <c r="K124" s="180">
        <v>92</v>
      </c>
      <c r="L124" s="23">
        <v>92</v>
      </c>
      <c r="M124" s="104">
        <f t="shared" si="14"/>
        <v>92</v>
      </c>
      <c r="N124" s="187">
        <v>92</v>
      </c>
      <c r="O124" s="167">
        <v>93</v>
      </c>
      <c r="P124" s="104">
        <f t="shared" si="15"/>
        <v>92.5</v>
      </c>
      <c r="Q124" s="280" t="s">
        <v>1884</v>
      </c>
      <c r="R124" s="281"/>
    </row>
    <row r="125" spans="1:18" s="111" customFormat="1" ht="20.100000000000001" customHeight="1" x14ac:dyDescent="0.2">
      <c r="A125" s="162" t="s">
        <v>1528</v>
      </c>
      <c r="B125" s="166" t="s">
        <v>1529</v>
      </c>
      <c r="C125" s="199" t="s">
        <v>1530</v>
      </c>
      <c r="D125" s="200" t="s">
        <v>1241</v>
      </c>
      <c r="E125" s="23">
        <v>87</v>
      </c>
      <c r="F125" s="23">
        <v>77</v>
      </c>
      <c r="G125" s="181">
        <f t="shared" si="12"/>
        <v>82</v>
      </c>
      <c r="H125" s="23">
        <v>82</v>
      </c>
      <c r="I125" s="23">
        <v>93</v>
      </c>
      <c r="J125" s="181">
        <f t="shared" si="13"/>
        <v>87.5</v>
      </c>
      <c r="K125" s="180">
        <v>95</v>
      </c>
      <c r="L125" s="23">
        <v>95</v>
      </c>
      <c r="M125" s="14">
        <f t="shared" si="14"/>
        <v>95</v>
      </c>
      <c r="N125" s="164">
        <v>95</v>
      </c>
      <c r="O125" s="167">
        <v>93</v>
      </c>
      <c r="P125" s="14">
        <f t="shared" si="15"/>
        <v>94</v>
      </c>
      <c r="Q125" s="14">
        <f t="shared" si="16"/>
        <v>89.625</v>
      </c>
      <c r="R125" s="159" t="str">
        <f t="shared" si="17"/>
        <v>Tốt</v>
      </c>
    </row>
    <row r="126" spans="1:18" s="111" customFormat="1" ht="20.100000000000001" customHeight="1" x14ac:dyDescent="0.2">
      <c r="A126" s="162" t="s">
        <v>1531</v>
      </c>
      <c r="B126" s="166" t="s">
        <v>1532</v>
      </c>
      <c r="C126" s="199" t="s">
        <v>190</v>
      </c>
      <c r="D126" s="200" t="s">
        <v>1241</v>
      </c>
      <c r="E126" s="23">
        <v>86</v>
      </c>
      <c r="F126" s="23">
        <v>74</v>
      </c>
      <c r="G126" s="181">
        <f t="shared" si="12"/>
        <v>80</v>
      </c>
      <c r="H126" s="23">
        <v>83</v>
      </c>
      <c r="I126" s="23">
        <v>86</v>
      </c>
      <c r="J126" s="181">
        <f t="shared" si="13"/>
        <v>84.5</v>
      </c>
      <c r="K126" s="180">
        <v>82</v>
      </c>
      <c r="L126" s="23">
        <v>90</v>
      </c>
      <c r="M126" s="14">
        <f t="shared" si="14"/>
        <v>86</v>
      </c>
      <c r="N126" s="164">
        <v>90</v>
      </c>
      <c r="O126" s="167">
        <v>90</v>
      </c>
      <c r="P126" s="14">
        <f t="shared" si="15"/>
        <v>90</v>
      </c>
      <c r="Q126" s="14">
        <f t="shared" si="16"/>
        <v>85.125</v>
      </c>
      <c r="R126" s="159" t="str">
        <f t="shared" si="17"/>
        <v>Tốt</v>
      </c>
    </row>
    <row r="127" spans="1:18" s="111" customFormat="1" ht="20.100000000000001" customHeight="1" x14ac:dyDescent="0.2">
      <c r="A127" s="162" t="s">
        <v>1533</v>
      </c>
      <c r="B127" s="166" t="s">
        <v>1534</v>
      </c>
      <c r="C127" s="199" t="s">
        <v>1535</v>
      </c>
      <c r="D127" s="200" t="s">
        <v>711</v>
      </c>
      <c r="E127" s="23">
        <v>83</v>
      </c>
      <c r="F127" s="23">
        <v>81</v>
      </c>
      <c r="G127" s="181">
        <f t="shared" si="12"/>
        <v>82</v>
      </c>
      <c r="H127" s="23">
        <v>74</v>
      </c>
      <c r="I127" s="23">
        <v>74</v>
      </c>
      <c r="J127" s="181">
        <f t="shared" si="13"/>
        <v>74</v>
      </c>
      <c r="K127" s="180">
        <v>80</v>
      </c>
      <c r="L127" s="23">
        <v>85</v>
      </c>
      <c r="M127" s="14">
        <f t="shared" si="14"/>
        <v>82.5</v>
      </c>
      <c r="N127" s="164">
        <v>85</v>
      </c>
      <c r="O127" s="167">
        <v>85</v>
      </c>
      <c r="P127" s="14">
        <f t="shared" si="15"/>
        <v>85</v>
      </c>
      <c r="Q127" s="14">
        <f t="shared" si="16"/>
        <v>80.875</v>
      </c>
      <c r="R127" s="159" t="str">
        <f t="shared" si="17"/>
        <v>Tốt</v>
      </c>
    </row>
    <row r="128" spans="1:18" s="111" customFormat="1" ht="20.100000000000001" customHeight="1" x14ac:dyDescent="0.2">
      <c r="A128" s="162" t="s">
        <v>1536</v>
      </c>
      <c r="B128" s="166" t="s">
        <v>1537</v>
      </c>
      <c r="C128" s="199" t="s">
        <v>1538</v>
      </c>
      <c r="D128" s="200" t="s">
        <v>1539</v>
      </c>
      <c r="E128" s="23">
        <v>74</v>
      </c>
      <c r="F128" s="23">
        <v>85</v>
      </c>
      <c r="G128" s="181">
        <f t="shared" si="12"/>
        <v>79.5</v>
      </c>
      <c r="H128" s="23">
        <v>80</v>
      </c>
      <c r="I128" s="23">
        <v>80</v>
      </c>
      <c r="J128" s="181">
        <f t="shared" si="13"/>
        <v>80</v>
      </c>
      <c r="K128" s="180">
        <v>58</v>
      </c>
      <c r="L128" s="23">
        <v>84</v>
      </c>
      <c r="M128" s="14">
        <f t="shared" si="14"/>
        <v>71</v>
      </c>
      <c r="N128" s="164">
        <v>84</v>
      </c>
      <c r="O128" s="167">
        <v>84</v>
      </c>
      <c r="P128" s="14">
        <f t="shared" si="15"/>
        <v>84</v>
      </c>
      <c r="Q128" s="14">
        <f t="shared" si="16"/>
        <v>78.625</v>
      </c>
      <c r="R128" s="159" t="str">
        <f t="shared" si="17"/>
        <v>Khá</v>
      </c>
    </row>
    <row r="129" spans="1:18" s="111" customFormat="1" ht="20.100000000000001" customHeight="1" x14ac:dyDescent="0.2">
      <c r="A129" s="162" t="s">
        <v>1540</v>
      </c>
      <c r="B129" s="166" t="s">
        <v>1541</v>
      </c>
      <c r="C129" s="199" t="s">
        <v>1542</v>
      </c>
      <c r="D129" s="200" t="s">
        <v>92</v>
      </c>
      <c r="E129" s="23">
        <v>81</v>
      </c>
      <c r="F129" s="23">
        <v>85</v>
      </c>
      <c r="G129" s="181">
        <f t="shared" si="12"/>
        <v>83</v>
      </c>
      <c r="H129" s="23">
        <v>80</v>
      </c>
      <c r="I129" s="23">
        <v>87</v>
      </c>
      <c r="J129" s="181">
        <f t="shared" si="13"/>
        <v>83.5</v>
      </c>
      <c r="K129" s="180">
        <v>73</v>
      </c>
      <c r="L129" s="23">
        <v>73</v>
      </c>
      <c r="M129" s="14">
        <f t="shared" si="14"/>
        <v>73</v>
      </c>
      <c r="N129" s="164">
        <v>73</v>
      </c>
      <c r="O129" s="167">
        <v>86</v>
      </c>
      <c r="P129" s="14">
        <f t="shared" si="15"/>
        <v>79.5</v>
      </c>
      <c r="Q129" s="14">
        <f t="shared" si="16"/>
        <v>79.75</v>
      </c>
      <c r="R129" s="159" t="str">
        <f t="shared" si="17"/>
        <v>Khá</v>
      </c>
    </row>
    <row r="130" spans="1:18" s="111" customFormat="1" ht="20.100000000000001" customHeight="1" x14ac:dyDescent="0.2">
      <c r="A130" s="162" t="s">
        <v>1543</v>
      </c>
      <c r="B130" s="166" t="s">
        <v>1544</v>
      </c>
      <c r="C130" s="199" t="s">
        <v>79</v>
      </c>
      <c r="D130" s="200" t="s">
        <v>715</v>
      </c>
      <c r="E130" s="23">
        <v>79</v>
      </c>
      <c r="F130" s="23">
        <v>79</v>
      </c>
      <c r="G130" s="181">
        <f t="shared" si="12"/>
        <v>79</v>
      </c>
      <c r="H130" s="23">
        <v>79</v>
      </c>
      <c r="I130" s="23">
        <v>90</v>
      </c>
      <c r="J130" s="181">
        <f t="shared" si="13"/>
        <v>84.5</v>
      </c>
      <c r="K130" s="180">
        <v>89</v>
      </c>
      <c r="L130" s="23">
        <v>90</v>
      </c>
      <c r="M130" s="14">
        <f t="shared" si="14"/>
        <v>89.5</v>
      </c>
      <c r="N130" s="164">
        <v>91</v>
      </c>
      <c r="O130" s="167">
        <v>91</v>
      </c>
      <c r="P130" s="14">
        <f t="shared" si="15"/>
        <v>91</v>
      </c>
      <c r="Q130" s="14">
        <f t="shared" si="16"/>
        <v>86</v>
      </c>
      <c r="R130" s="159" t="str">
        <f t="shared" si="17"/>
        <v>Tốt</v>
      </c>
    </row>
    <row r="131" spans="1:18" s="111" customFormat="1" ht="20.100000000000001" customHeight="1" x14ac:dyDescent="0.2">
      <c r="A131" s="162" t="s">
        <v>1545</v>
      </c>
      <c r="B131" s="166" t="s">
        <v>1546</v>
      </c>
      <c r="C131" s="199" t="s">
        <v>34</v>
      </c>
      <c r="D131" s="200" t="s">
        <v>1547</v>
      </c>
      <c r="E131" s="23">
        <v>95</v>
      </c>
      <c r="F131" s="23">
        <v>96</v>
      </c>
      <c r="G131" s="181">
        <f t="shared" si="12"/>
        <v>95.5</v>
      </c>
      <c r="H131" s="23">
        <v>98</v>
      </c>
      <c r="I131" s="23">
        <v>99</v>
      </c>
      <c r="J131" s="181">
        <f t="shared" si="13"/>
        <v>98.5</v>
      </c>
      <c r="K131" s="180">
        <v>97</v>
      </c>
      <c r="L131" s="23">
        <v>97</v>
      </c>
      <c r="M131" s="14">
        <f t="shared" si="14"/>
        <v>97</v>
      </c>
      <c r="N131" s="164">
        <v>97</v>
      </c>
      <c r="O131" s="167">
        <v>97</v>
      </c>
      <c r="P131" s="14">
        <f t="shared" si="15"/>
        <v>97</v>
      </c>
      <c r="Q131" s="14">
        <f t="shared" si="16"/>
        <v>97</v>
      </c>
      <c r="R131" s="159" t="str">
        <f t="shared" si="17"/>
        <v>Xuất sắc</v>
      </c>
    </row>
    <row r="132" spans="1:18" s="111" customFormat="1" ht="20.100000000000001" customHeight="1" x14ac:dyDescent="0.2">
      <c r="A132" s="162" t="s">
        <v>1548</v>
      </c>
      <c r="B132" s="166" t="s">
        <v>1549</v>
      </c>
      <c r="C132" s="199" t="s">
        <v>411</v>
      </c>
      <c r="D132" s="200" t="s">
        <v>99</v>
      </c>
      <c r="E132" s="23">
        <v>80</v>
      </c>
      <c r="F132" s="23">
        <v>82</v>
      </c>
      <c r="G132" s="181">
        <f t="shared" si="12"/>
        <v>81</v>
      </c>
      <c r="H132" s="23">
        <v>82</v>
      </c>
      <c r="I132" s="23">
        <v>82</v>
      </c>
      <c r="J132" s="181">
        <f t="shared" si="13"/>
        <v>82</v>
      </c>
      <c r="K132" s="180">
        <v>80</v>
      </c>
      <c r="L132" s="23">
        <v>88</v>
      </c>
      <c r="M132" s="14">
        <f t="shared" si="14"/>
        <v>84</v>
      </c>
      <c r="N132" s="164">
        <v>89</v>
      </c>
      <c r="O132" s="167">
        <v>89</v>
      </c>
      <c r="P132" s="14">
        <f t="shared" si="15"/>
        <v>89</v>
      </c>
      <c r="Q132" s="14">
        <f t="shared" si="16"/>
        <v>84</v>
      </c>
      <c r="R132" s="159" t="str">
        <f t="shared" si="17"/>
        <v>Tốt</v>
      </c>
    </row>
    <row r="133" spans="1:18" s="111" customFormat="1" ht="20.100000000000001" customHeight="1" x14ac:dyDescent="0.2">
      <c r="A133" s="162" t="s">
        <v>1550</v>
      </c>
      <c r="B133" s="166" t="s">
        <v>1551</v>
      </c>
      <c r="C133" s="199" t="s">
        <v>1552</v>
      </c>
      <c r="D133" s="200" t="s">
        <v>237</v>
      </c>
      <c r="E133" s="23">
        <v>82</v>
      </c>
      <c r="F133" s="23">
        <v>78</v>
      </c>
      <c r="G133" s="181">
        <f t="shared" si="12"/>
        <v>80</v>
      </c>
      <c r="H133" s="23">
        <v>78</v>
      </c>
      <c r="I133" s="23">
        <v>73</v>
      </c>
      <c r="J133" s="181">
        <f t="shared" si="13"/>
        <v>75.5</v>
      </c>
      <c r="K133" s="180">
        <v>70</v>
      </c>
      <c r="L133" s="23">
        <v>87</v>
      </c>
      <c r="M133" s="14">
        <f t="shared" si="14"/>
        <v>78.5</v>
      </c>
      <c r="N133" s="164">
        <v>87</v>
      </c>
      <c r="O133" s="167">
        <v>87</v>
      </c>
      <c r="P133" s="14">
        <f t="shared" si="15"/>
        <v>87</v>
      </c>
      <c r="Q133" s="14">
        <f t="shared" si="16"/>
        <v>80.25</v>
      </c>
      <c r="R133" s="159" t="str">
        <f t="shared" si="17"/>
        <v>Tốt</v>
      </c>
    </row>
    <row r="134" spans="1:18" s="111" customFormat="1" ht="20.100000000000001" customHeight="1" x14ac:dyDescent="0.2">
      <c r="A134" s="162" t="s">
        <v>1553</v>
      </c>
      <c r="B134" s="166" t="s">
        <v>1554</v>
      </c>
      <c r="C134" s="199" t="s">
        <v>112</v>
      </c>
      <c r="D134" s="200" t="s">
        <v>1555</v>
      </c>
      <c r="E134" s="23">
        <v>87</v>
      </c>
      <c r="F134" s="23">
        <v>87</v>
      </c>
      <c r="G134" s="181">
        <f t="shared" si="12"/>
        <v>87</v>
      </c>
      <c r="H134" s="23">
        <v>75</v>
      </c>
      <c r="I134" s="23">
        <v>82</v>
      </c>
      <c r="J134" s="181">
        <f t="shared" si="13"/>
        <v>78.5</v>
      </c>
      <c r="K134" s="180">
        <v>84</v>
      </c>
      <c r="L134" s="23">
        <v>84</v>
      </c>
      <c r="M134" s="14">
        <f t="shared" si="14"/>
        <v>84</v>
      </c>
      <c r="N134" s="164">
        <v>84</v>
      </c>
      <c r="O134" s="167">
        <v>84</v>
      </c>
      <c r="P134" s="14">
        <f t="shared" si="15"/>
        <v>84</v>
      </c>
      <c r="Q134" s="14">
        <f t="shared" si="16"/>
        <v>83.375</v>
      </c>
      <c r="R134" s="159" t="str">
        <f t="shared" si="17"/>
        <v>Tốt</v>
      </c>
    </row>
    <row r="135" spans="1:18" s="111" customFormat="1" ht="20.100000000000001" customHeight="1" x14ac:dyDescent="0.2">
      <c r="A135" s="162" t="s">
        <v>1556</v>
      </c>
      <c r="B135" s="166" t="s">
        <v>1557</v>
      </c>
      <c r="C135" s="199" t="s">
        <v>1558</v>
      </c>
      <c r="D135" s="200" t="s">
        <v>1559</v>
      </c>
      <c r="E135" s="23">
        <v>59</v>
      </c>
      <c r="F135" s="23">
        <v>50</v>
      </c>
      <c r="G135" s="181">
        <f t="shared" si="12"/>
        <v>54.5</v>
      </c>
      <c r="H135" s="23">
        <v>62</v>
      </c>
      <c r="I135" s="23">
        <v>65</v>
      </c>
      <c r="J135" s="181">
        <f t="shared" si="13"/>
        <v>63.5</v>
      </c>
      <c r="K135" s="180">
        <v>67</v>
      </c>
      <c r="L135" s="23">
        <v>75</v>
      </c>
      <c r="M135" s="14">
        <f t="shared" si="14"/>
        <v>71</v>
      </c>
      <c r="N135" s="164">
        <v>75</v>
      </c>
      <c r="O135" s="167">
        <v>80</v>
      </c>
      <c r="P135" s="14">
        <f t="shared" si="15"/>
        <v>77.5</v>
      </c>
      <c r="Q135" s="14">
        <f t="shared" si="16"/>
        <v>66.625</v>
      </c>
      <c r="R135" s="159" t="str">
        <f t="shared" si="17"/>
        <v>Khá</v>
      </c>
    </row>
    <row r="136" spans="1:18" s="111" customFormat="1" ht="20.100000000000001" customHeight="1" x14ac:dyDescent="0.2">
      <c r="A136" s="162" t="s">
        <v>1560</v>
      </c>
      <c r="B136" s="166" t="s">
        <v>1561</v>
      </c>
      <c r="C136" s="199" t="s">
        <v>1562</v>
      </c>
      <c r="D136" s="200" t="s">
        <v>108</v>
      </c>
      <c r="E136" s="23">
        <v>80</v>
      </c>
      <c r="F136" s="23">
        <v>85</v>
      </c>
      <c r="G136" s="181">
        <f t="shared" si="12"/>
        <v>82.5</v>
      </c>
      <c r="H136" s="23">
        <v>85</v>
      </c>
      <c r="I136" s="23">
        <v>83</v>
      </c>
      <c r="J136" s="181">
        <f t="shared" si="13"/>
        <v>84</v>
      </c>
      <c r="K136" s="180">
        <v>77</v>
      </c>
      <c r="L136" s="23">
        <v>80</v>
      </c>
      <c r="M136" s="14">
        <f t="shared" si="14"/>
        <v>78.5</v>
      </c>
      <c r="N136" s="164">
        <v>82</v>
      </c>
      <c r="O136" s="167">
        <v>85</v>
      </c>
      <c r="P136" s="14">
        <f t="shared" si="15"/>
        <v>83.5</v>
      </c>
      <c r="Q136" s="14">
        <f t="shared" si="16"/>
        <v>82.125</v>
      </c>
      <c r="R136" s="159" t="str">
        <f t="shared" si="17"/>
        <v>Tốt</v>
      </c>
    </row>
    <row r="137" spans="1:18" s="111" customFormat="1" ht="20.100000000000001" customHeight="1" x14ac:dyDescent="0.2">
      <c r="A137" s="162" t="s">
        <v>1563</v>
      </c>
      <c r="B137" s="166" t="s">
        <v>1564</v>
      </c>
      <c r="C137" s="199" t="s">
        <v>1461</v>
      </c>
      <c r="D137" s="200" t="s">
        <v>1565</v>
      </c>
      <c r="E137" s="23">
        <v>76</v>
      </c>
      <c r="F137" s="23">
        <v>79</v>
      </c>
      <c r="G137" s="181">
        <f t="shared" si="12"/>
        <v>77.5</v>
      </c>
      <c r="H137" s="23">
        <v>70</v>
      </c>
      <c r="I137" s="23">
        <v>89</v>
      </c>
      <c r="J137" s="181">
        <f t="shared" si="13"/>
        <v>79.5</v>
      </c>
      <c r="K137" s="180">
        <v>84</v>
      </c>
      <c r="L137" s="23">
        <v>84</v>
      </c>
      <c r="M137" s="14">
        <f t="shared" si="14"/>
        <v>84</v>
      </c>
      <c r="N137" s="164">
        <v>84</v>
      </c>
      <c r="O137" s="167">
        <v>85</v>
      </c>
      <c r="P137" s="14">
        <f t="shared" si="15"/>
        <v>84.5</v>
      </c>
      <c r="Q137" s="14">
        <f t="shared" si="16"/>
        <v>81.375</v>
      </c>
      <c r="R137" s="159" t="str">
        <f t="shared" si="17"/>
        <v>Tốt</v>
      </c>
    </row>
    <row r="138" spans="1:18" s="111" customFormat="1" ht="20.100000000000001" customHeight="1" x14ac:dyDescent="0.2">
      <c r="A138" s="162" t="s">
        <v>1566</v>
      </c>
      <c r="B138" s="166" t="s">
        <v>1567</v>
      </c>
      <c r="C138" s="199" t="s">
        <v>79</v>
      </c>
      <c r="D138" s="200" t="s">
        <v>113</v>
      </c>
      <c r="E138" s="23">
        <v>69</v>
      </c>
      <c r="F138" s="23">
        <v>62</v>
      </c>
      <c r="G138" s="181">
        <f t="shared" si="12"/>
        <v>65.5</v>
      </c>
      <c r="H138" s="23">
        <v>63</v>
      </c>
      <c r="I138" s="23">
        <v>65</v>
      </c>
      <c r="J138" s="181">
        <f t="shared" si="13"/>
        <v>64</v>
      </c>
      <c r="K138" s="180">
        <v>64</v>
      </c>
      <c r="L138" s="23">
        <v>80</v>
      </c>
      <c r="M138" s="14">
        <f t="shared" si="14"/>
        <v>72</v>
      </c>
      <c r="N138" s="164">
        <v>64</v>
      </c>
      <c r="O138" s="167">
        <v>83</v>
      </c>
      <c r="P138" s="14">
        <f t="shared" si="15"/>
        <v>73.5</v>
      </c>
      <c r="Q138" s="14">
        <f t="shared" si="16"/>
        <v>68.75</v>
      </c>
      <c r="R138" s="159" t="str">
        <f t="shared" si="17"/>
        <v>Khá</v>
      </c>
    </row>
    <row r="139" spans="1:18" s="111" customFormat="1" ht="20.100000000000001" customHeight="1" x14ac:dyDescent="0.2">
      <c r="A139" s="162" t="s">
        <v>1568</v>
      </c>
      <c r="B139" s="166" t="s">
        <v>1569</v>
      </c>
      <c r="C139" s="199" t="s">
        <v>1570</v>
      </c>
      <c r="D139" s="200" t="s">
        <v>113</v>
      </c>
      <c r="E139" s="23">
        <v>50</v>
      </c>
      <c r="F139" s="23">
        <v>90</v>
      </c>
      <c r="G139" s="181">
        <f t="shared" si="12"/>
        <v>70</v>
      </c>
      <c r="H139" s="23">
        <v>90</v>
      </c>
      <c r="I139" s="23">
        <v>90</v>
      </c>
      <c r="J139" s="181">
        <f t="shared" si="13"/>
        <v>90</v>
      </c>
      <c r="K139" s="180">
        <v>89</v>
      </c>
      <c r="L139" s="23">
        <v>89</v>
      </c>
      <c r="M139" s="14">
        <f t="shared" si="14"/>
        <v>89</v>
      </c>
      <c r="N139" s="164">
        <v>89</v>
      </c>
      <c r="O139" s="167">
        <v>89</v>
      </c>
      <c r="P139" s="14">
        <f t="shared" si="15"/>
        <v>89</v>
      </c>
      <c r="Q139" s="14">
        <f t="shared" si="16"/>
        <v>84.5</v>
      </c>
      <c r="R139" s="159" t="str">
        <f t="shared" si="17"/>
        <v>Tốt</v>
      </c>
    </row>
    <row r="140" spans="1:18" s="111" customFormat="1" ht="20.100000000000001" customHeight="1" x14ac:dyDescent="0.2">
      <c r="A140" s="162" t="s">
        <v>1571</v>
      </c>
      <c r="B140" s="166" t="s">
        <v>1572</v>
      </c>
      <c r="C140" s="199" t="s">
        <v>1573</v>
      </c>
      <c r="D140" s="200" t="s">
        <v>1272</v>
      </c>
      <c r="E140" s="23">
        <v>95</v>
      </c>
      <c r="F140" s="23">
        <v>94</v>
      </c>
      <c r="G140" s="181">
        <f t="shared" si="12"/>
        <v>94.5</v>
      </c>
      <c r="H140" s="23">
        <v>92</v>
      </c>
      <c r="I140" s="23">
        <v>98</v>
      </c>
      <c r="J140" s="181">
        <f t="shared" si="13"/>
        <v>95</v>
      </c>
      <c r="K140" s="180">
        <v>93</v>
      </c>
      <c r="L140" s="23">
        <v>93</v>
      </c>
      <c r="M140" s="14">
        <f t="shared" si="14"/>
        <v>93</v>
      </c>
      <c r="N140" s="164">
        <v>94</v>
      </c>
      <c r="O140" s="167">
        <v>94</v>
      </c>
      <c r="P140" s="14">
        <f t="shared" si="15"/>
        <v>94</v>
      </c>
      <c r="Q140" s="14">
        <f t="shared" si="16"/>
        <v>94.125</v>
      </c>
      <c r="R140" s="159" t="str">
        <f t="shared" si="17"/>
        <v>Xuất sắc</v>
      </c>
    </row>
    <row r="141" spans="1:18" s="111" customFormat="1" ht="20.100000000000001" customHeight="1" x14ac:dyDescent="0.2">
      <c r="A141" s="162" t="s">
        <v>1574</v>
      </c>
      <c r="B141" s="166" t="s">
        <v>1575</v>
      </c>
      <c r="C141" s="199" t="s">
        <v>1576</v>
      </c>
      <c r="D141" s="200" t="s">
        <v>636</v>
      </c>
      <c r="E141" s="23">
        <v>82</v>
      </c>
      <c r="F141" s="23">
        <v>85</v>
      </c>
      <c r="G141" s="181">
        <f t="shared" si="12"/>
        <v>83.5</v>
      </c>
      <c r="H141" s="23">
        <v>85</v>
      </c>
      <c r="I141" s="23">
        <v>82</v>
      </c>
      <c r="J141" s="181">
        <f t="shared" si="13"/>
        <v>83.5</v>
      </c>
      <c r="K141" s="180">
        <v>78</v>
      </c>
      <c r="L141" s="23">
        <v>64</v>
      </c>
      <c r="M141" s="14">
        <f t="shared" si="14"/>
        <v>71</v>
      </c>
      <c r="N141" s="164">
        <v>64</v>
      </c>
      <c r="O141" s="167">
        <v>84</v>
      </c>
      <c r="P141" s="14">
        <f t="shared" si="15"/>
        <v>74</v>
      </c>
      <c r="Q141" s="14">
        <f t="shared" si="16"/>
        <v>78</v>
      </c>
      <c r="R141" s="159" t="str">
        <f t="shared" si="17"/>
        <v>Khá</v>
      </c>
    </row>
    <row r="142" spans="1:18" s="111" customFormat="1" ht="20.100000000000001" customHeight="1" x14ac:dyDescent="0.2">
      <c r="A142" s="162" t="s">
        <v>1577</v>
      </c>
      <c r="B142" s="166" t="s">
        <v>1578</v>
      </c>
      <c r="C142" s="199" t="s">
        <v>449</v>
      </c>
      <c r="D142" s="200" t="s">
        <v>1579</v>
      </c>
      <c r="E142" s="23">
        <v>74</v>
      </c>
      <c r="F142" s="23">
        <v>74</v>
      </c>
      <c r="G142" s="181">
        <f t="shared" si="12"/>
        <v>74</v>
      </c>
      <c r="H142" s="23">
        <v>83</v>
      </c>
      <c r="I142" s="23">
        <v>83</v>
      </c>
      <c r="J142" s="181">
        <f t="shared" si="13"/>
        <v>83</v>
      </c>
      <c r="K142" s="180">
        <v>85</v>
      </c>
      <c r="L142" s="23">
        <v>89</v>
      </c>
      <c r="M142" s="14">
        <f t="shared" si="14"/>
        <v>87</v>
      </c>
      <c r="N142" s="164">
        <v>89</v>
      </c>
      <c r="O142" s="167">
        <v>89</v>
      </c>
      <c r="P142" s="14">
        <f t="shared" si="15"/>
        <v>89</v>
      </c>
      <c r="Q142" s="14">
        <f t="shared" si="16"/>
        <v>83.25</v>
      </c>
      <c r="R142" s="159" t="str">
        <f t="shared" si="17"/>
        <v>Tốt</v>
      </c>
    </row>
    <row r="143" spans="1:18" s="111" customFormat="1" ht="20.100000000000001" customHeight="1" x14ac:dyDescent="0.2">
      <c r="A143" s="162" t="s">
        <v>1580</v>
      </c>
      <c r="B143" s="166" t="s">
        <v>1581</v>
      </c>
      <c r="C143" s="199" t="s">
        <v>1582</v>
      </c>
      <c r="D143" s="200" t="s">
        <v>1579</v>
      </c>
      <c r="E143" s="23">
        <v>77</v>
      </c>
      <c r="F143" s="23">
        <v>86</v>
      </c>
      <c r="G143" s="181">
        <f t="shared" si="12"/>
        <v>81.5</v>
      </c>
      <c r="H143" s="23">
        <v>87</v>
      </c>
      <c r="I143" s="23">
        <v>82</v>
      </c>
      <c r="J143" s="181">
        <f t="shared" si="13"/>
        <v>84.5</v>
      </c>
      <c r="K143" s="180">
        <v>83</v>
      </c>
      <c r="L143" s="23">
        <v>89</v>
      </c>
      <c r="M143" s="14">
        <f t="shared" si="14"/>
        <v>86</v>
      </c>
      <c r="N143" s="164">
        <v>89</v>
      </c>
      <c r="O143" s="167">
        <v>89</v>
      </c>
      <c r="P143" s="14">
        <f t="shared" si="15"/>
        <v>89</v>
      </c>
      <c r="Q143" s="14">
        <f t="shared" si="16"/>
        <v>85.25</v>
      </c>
      <c r="R143" s="159" t="str">
        <f t="shared" si="17"/>
        <v>Tốt</v>
      </c>
    </row>
    <row r="144" spans="1:18" s="111" customFormat="1" ht="20.100000000000001" customHeight="1" x14ac:dyDescent="0.2">
      <c r="A144" s="162" t="s">
        <v>1583</v>
      </c>
      <c r="B144" s="166" t="s">
        <v>1584</v>
      </c>
      <c r="C144" s="199" t="s">
        <v>98</v>
      </c>
      <c r="D144" s="200" t="s">
        <v>126</v>
      </c>
      <c r="E144" s="23">
        <v>77</v>
      </c>
      <c r="F144" s="23">
        <v>70</v>
      </c>
      <c r="G144" s="181">
        <f t="shared" si="12"/>
        <v>73.5</v>
      </c>
      <c r="H144" s="23">
        <v>72</v>
      </c>
      <c r="I144" s="23">
        <v>82</v>
      </c>
      <c r="J144" s="181">
        <f t="shared" si="13"/>
        <v>77</v>
      </c>
      <c r="K144" s="180">
        <v>60</v>
      </c>
      <c r="L144" s="23">
        <v>73</v>
      </c>
      <c r="M144" s="14">
        <f t="shared" si="14"/>
        <v>66.5</v>
      </c>
      <c r="N144" s="164">
        <v>64</v>
      </c>
      <c r="O144" s="167">
        <v>81</v>
      </c>
      <c r="P144" s="14">
        <f t="shared" si="15"/>
        <v>72.5</v>
      </c>
      <c r="Q144" s="14">
        <f t="shared" si="16"/>
        <v>72.375</v>
      </c>
      <c r="R144" s="159" t="str">
        <f t="shared" si="17"/>
        <v>Khá</v>
      </c>
    </row>
    <row r="145" spans="1:20" s="111" customFormat="1" ht="20.100000000000001" customHeight="1" x14ac:dyDescent="0.2">
      <c r="A145" s="162" t="s">
        <v>1585</v>
      </c>
      <c r="B145" s="166" t="s">
        <v>1586</v>
      </c>
      <c r="C145" s="199" t="s">
        <v>166</v>
      </c>
      <c r="D145" s="200" t="s">
        <v>126</v>
      </c>
      <c r="E145" s="23">
        <v>86</v>
      </c>
      <c r="F145" s="23">
        <v>81</v>
      </c>
      <c r="G145" s="181">
        <f t="shared" si="12"/>
        <v>83.5</v>
      </c>
      <c r="H145" s="23">
        <v>90</v>
      </c>
      <c r="I145" s="23">
        <v>89</v>
      </c>
      <c r="J145" s="181">
        <f t="shared" si="13"/>
        <v>89.5</v>
      </c>
      <c r="K145" s="180">
        <v>84</v>
      </c>
      <c r="L145" s="23">
        <v>87</v>
      </c>
      <c r="M145" s="14">
        <f t="shared" si="14"/>
        <v>85.5</v>
      </c>
      <c r="N145" s="164">
        <v>87</v>
      </c>
      <c r="O145" s="167">
        <v>87</v>
      </c>
      <c r="P145" s="14">
        <f t="shared" si="15"/>
        <v>87</v>
      </c>
      <c r="Q145" s="14">
        <f t="shared" si="16"/>
        <v>86.375</v>
      </c>
      <c r="R145" s="159" t="str">
        <f t="shared" si="17"/>
        <v>Tốt</v>
      </c>
    </row>
    <row r="146" spans="1:20" s="111" customFormat="1" ht="20.100000000000001" customHeight="1" x14ac:dyDescent="0.2">
      <c r="A146" s="162" t="s">
        <v>1587</v>
      </c>
      <c r="B146" s="166" t="s">
        <v>1588</v>
      </c>
      <c r="C146" s="199" t="s">
        <v>368</v>
      </c>
      <c r="D146" s="200" t="s">
        <v>126</v>
      </c>
      <c r="E146" s="23">
        <v>81</v>
      </c>
      <c r="F146" s="23">
        <v>81</v>
      </c>
      <c r="G146" s="181">
        <f t="shared" si="12"/>
        <v>81</v>
      </c>
      <c r="H146" s="23">
        <v>81</v>
      </c>
      <c r="I146" s="23">
        <v>81</v>
      </c>
      <c r="J146" s="181">
        <f t="shared" si="13"/>
        <v>81</v>
      </c>
      <c r="K146" s="180">
        <v>84</v>
      </c>
      <c r="L146" s="23">
        <v>84</v>
      </c>
      <c r="M146" s="14">
        <f t="shared" si="14"/>
        <v>84</v>
      </c>
      <c r="N146" s="164">
        <v>84</v>
      </c>
      <c r="O146" s="167">
        <v>84</v>
      </c>
      <c r="P146" s="14">
        <f t="shared" si="15"/>
        <v>84</v>
      </c>
      <c r="Q146" s="14">
        <f t="shared" si="16"/>
        <v>82.5</v>
      </c>
      <c r="R146" s="159" t="str">
        <f t="shared" si="17"/>
        <v>Tốt</v>
      </c>
    </row>
    <row r="147" spans="1:20" s="111" customFormat="1" ht="20.100000000000001" customHeight="1" x14ac:dyDescent="0.2">
      <c r="A147" s="162" t="s">
        <v>1589</v>
      </c>
      <c r="B147" s="163" t="s">
        <v>1590</v>
      </c>
      <c r="C147" s="197" t="s">
        <v>1591</v>
      </c>
      <c r="D147" s="198" t="s">
        <v>1592</v>
      </c>
      <c r="E147" s="23">
        <v>84</v>
      </c>
      <c r="F147" s="23">
        <v>76</v>
      </c>
      <c r="G147" s="181">
        <f t="shared" si="12"/>
        <v>80</v>
      </c>
      <c r="H147" s="23">
        <v>75</v>
      </c>
      <c r="I147" s="23">
        <v>88</v>
      </c>
      <c r="J147" s="181">
        <f t="shared" si="13"/>
        <v>81.5</v>
      </c>
      <c r="K147" s="180">
        <v>87</v>
      </c>
      <c r="L147" s="23">
        <v>87</v>
      </c>
      <c r="M147" s="14">
        <f t="shared" si="14"/>
        <v>87</v>
      </c>
      <c r="N147" s="168">
        <v>87</v>
      </c>
      <c r="O147" s="169">
        <v>87</v>
      </c>
      <c r="P147" s="14">
        <f t="shared" si="15"/>
        <v>87</v>
      </c>
      <c r="Q147" s="14">
        <f t="shared" si="16"/>
        <v>83.875</v>
      </c>
      <c r="R147" s="159" t="str">
        <f t="shared" si="17"/>
        <v>Tốt</v>
      </c>
    </row>
    <row r="148" spans="1:20" s="111" customFormat="1" ht="20.100000000000001" customHeight="1" x14ac:dyDescent="0.2">
      <c r="A148" s="162" t="s">
        <v>1593</v>
      </c>
      <c r="B148" s="163" t="s">
        <v>1594</v>
      </c>
      <c r="C148" s="197" t="s">
        <v>1595</v>
      </c>
      <c r="D148" s="198" t="s">
        <v>1596</v>
      </c>
      <c r="E148" s="23">
        <v>75</v>
      </c>
      <c r="F148" s="23">
        <v>80</v>
      </c>
      <c r="G148" s="181">
        <f t="shared" si="12"/>
        <v>77.5</v>
      </c>
      <c r="H148" s="23">
        <v>80</v>
      </c>
      <c r="I148" s="23">
        <v>89</v>
      </c>
      <c r="J148" s="181">
        <f t="shared" si="13"/>
        <v>84.5</v>
      </c>
      <c r="K148" s="180">
        <v>85</v>
      </c>
      <c r="L148" s="23">
        <v>88</v>
      </c>
      <c r="M148" s="14">
        <f t="shared" si="14"/>
        <v>86.5</v>
      </c>
      <c r="N148" s="168">
        <v>91</v>
      </c>
      <c r="O148" s="169">
        <v>91</v>
      </c>
      <c r="P148" s="14">
        <f t="shared" si="15"/>
        <v>91</v>
      </c>
      <c r="Q148" s="14">
        <f t="shared" si="16"/>
        <v>84.875</v>
      </c>
      <c r="R148" s="159" t="str">
        <f t="shared" si="17"/>
        <v>Tốt</v>
      </c>
    </row>
    <row r="149" spans="1:20" s="111" customFormat="1" ht="20.100000000000001" customHeight="1" x14ac:dyDescent="0.2">
      <c r="A149" s="162" t="s">
        <v>1597</v>
      </c>
      <c r="B149" s="163" t="s">
        <v>1598</v>
      </c>
      <c r="C149" s="197" t="s">
        <v>1599</v>
      </c>
      <c r="D149" s="198" t="s">
        <v>139</v>
      </c>
      <c r="E149" s="23">
        <v>67</v>
      </c>
      <c r="F149" s="23">
        <v>78</v>
      </c>
      <c r="G149" s="181">
        <f t="shared" si="12"/>
        <v>72.5</v>
      </c>
      <c r="H149" s="23">
        <v>66</v>
      </c>
      <c r="I149" s="23">
        <v>86</v>
      </c>
      <c r="J149" s="181">
        <f t="shared" si="13"/>
        <v>76</v>
      </c>
      <c r="K149" s="180">
        <v>85</v>
      </c>
      <c r="L149" s="23">
        <v>85</v>
      </c>
      <c r="M149" s="14">
        <f t="shared" si="14"/>
        <v>85</v>
      </c>
      <c r="N149" s="160">
        <v>85</v>
      </c>
      <c r="O149" s="170">
        <v>85</v>
      </c>
      <c r="P149" s="14">
        <f t="shared" si="15"/>
        <v>85</v>
      </c>
      <c r="Q149" s="14">
        <f t="shared" si="16"/>
        <v>79.625</v>
      </c>
      <c r="R149" s="159" t="str">
        <f t="shared" si="17"/>
        <v>Khá</v>
      </c>
    </row>
    <row r="150" spans="1:20" s="111" customFormat="1" ht="20.100000000000001" customHeight="1" x14ac:dyDescent="0.2">
      <c r="A150" s="162" t="s">
        <v>1600</v>
      </c>
      <c r="B150" s="166" t="s">
        <v>1601</v>
      </c>
      <c r="C150" s="199" t="s">
        <v>1602</v>
      </c>
      <c r="D150" s="200" t="s">
        <v>644</v>
      </c>
      <c r="E150" s="23">
        <v>77</v>
      </c>
      <c r="F150" s="23">
        <v>78</v>
      </c>
      <c r="G150" s="181">
        <f t="shared" si="12"/>
        <v>77.5</v>
      </c>
      <c r="H150" s="23">
        <v>71</v>
      </c>
      <c r="I150" s="23">
        <v>70</v>
      </c>
      <c r="J150" s="181">
        <f t="shared" si="13"/>
        <v>70.5</v>
      </c>
      <c r="K150" s="180">
        <v>83</v>
      </c>
      <c r="L150" s="23">
        <v>64</v>
      </c>
      <c r="M150" s="14">
        <f t="shared" si="14"/>
        <v>73.5</v>
      </c>
      <c r="N150" s="160">
        <v>64</v>
      </c>
      <c r="O150" s="171">
        <v>81</v>
      </c>
      <c r="P150" s="14">
        <f t="shared" si="15"/>
        <v>72.5</v>
      </c>
      <c r="Q150" s="14">
        <f t="shared" si="16"/>
        <v>73.5</v>
      </c>
      <c r="R150" s="159" t="str">
        <f t="shared" si="17"/>
        <v>Khá</v>
      </c>
    </row>
    <row r="151" spans="1:20" s="111" customFormat="1" ht="20.100000000000001" customHeight="1" x14ac:dyDescent="0.2">
      <c r="A151" s="162" t="s">
        <v>1603</v>
      </c>
      <c r="B151" s="163" t="s">
        <v>1604</v>
      </c>
      <c r="C151" s="197" t="s">
        <v>494</v>
      </c>
      <c r="D151" s="198" t="s">
        <v>829</v>
      </c>
      <c r="E151" s="23">
        <v>92</v>
      </c>
      <c r="F151" s="23">
        <v>92</v>
      </c>
      <c r="G151" s="181">
        <f t="shared" si="12"/>
        <v>92</v>
      </c>
      <c r="H151" s="23">
        <v>90</v>
      </c>
      <c r="I151" s="23">
        <v>89</v>
      </c>
      <c r="J151" s="181">
        <f t="shared" si="13"/>
        <v>89.5</v>
      </c>
      <c r="K151" s="180">
        <v>94</v>
      </c>
      <c r="L151" s="23">
        <v>94</v>
      </c>
      <c r="M151" s="14">
        <f t="shared" si="14"/>
        <v>94</v>
      </c>
      <c r="N151" s="172">
        <v>94</v>
      </c>
      <c r="O151" s="162">
        <v>94</v>
      </c>
      <c r="P151" s="14">
        <f t="shared" si="15"/>
        <v>94</v>
      </c>
      <c r="Q151" s="14">
        <f t="shared" si="16"/>
        <v>92.375</v>
      </c>
      <c r="R151" s="159" t="str">
        <f t="shared" si="17"/>
        <v>Xuất sắc</v>
      </c>
    </row>
    <row r="152" spans="1:20" s="111" customFormat="1" ht="20.100000000000001" customHeight="1" x14ac:dyDescent="0.2">
      <c r="A152" s="162" t="s">
        <v>1605</v>
      </c>
      <c r="B152" s="163" t="s">
        <v>1606</v>
      </c>
      <c r="C152" s="197" t="s">
        <v>209</v>
      </c>
      <c r="D152" s="198" t="s">
        <v>829</v>
      </c>
      <c r="E152" s="23">
        <v>66</v>
      </c>
      <c r="F152" s="23">
        <v>84</v>
      </c>
      <c r="G152" s="181">
        <f t="shared" si="12"/>
        <v>75</v>
      </c>
      <c r="H152" s="23">
        <v>81</v>
      </c>
      <c r="I152" s="23">
        <v>86</v>
      </c>
      <c r="J152" s="181">
        <f t="shared" si="13"/>
        <v>83.5</v>
      </c>
      <c r="K152" s="180">
        <v>87</v>
      </c>
      <c r="L152" s="23">
        <v>87</v>
      </c>
      <c r="M152" s="14">
        <f t="shared" si="14"/>
        <v>87</v>
      </c>
      <c r="N152" s="172">
        <v>87</v>
      </c>
      <c r="O152" s="162">
        <v>87</v>
      </c>
      <c r="P152" s="14">
        <f t="shared" si="15"/>
        <v>87</v>
      </c>
      <c r="Q152" s="14">
        <f t="shared" si="16"/>
        <v>83.125</v>
      </c>
      <c r="R152" s="159" t="str">
        <f t="shared" si="17"/>
        <v>Tốt</v>
      </c>
    </row>
    <row r="153" spans="1:20" s="111" customFormat="1" ht="20.100000000000001" customHeight="1" x14ac:dyDescent="0.2">
      <c r="A153" s="162" t="s">
        <v>1607</v>
      </c>
      <c r="B153" s="163" t="s">
        <v>1608</v>
      </c>
      <c r="C153" s="197" t="s">
        <v>1609</v>
      </c>
      <c r="D153" s="198" t="s">
        <v>146</v>
      </c>
      <c r="E153" s="23">
        <v>66</v>
      </c>
      <c r="F153" s="23">
        <v>66</v>
      </c>
      <c r="G153" s="181">
        <f t="shared" si="12"/>
        <v>66</v>
      </c>
      <c r="H153" s="23">
        <v>60</v>
      </c>
      <c r="I153" s="23">
        <v>75</v>
      </c>
      <c r="J153" s="181">
        <f t="shared" si="13"/>
        <v>67.5</v>
      </c>
      <c r="K153" s="180">
        <v>64</v>
      </c>
      <c r="L153" s="23">
        <v>83</v>
      </c>
      <c r="M153" s="14">
        <f t="shared" si="14"/>
        <v>73.5</v>
      </c>
      <c r="N153" s="172">
        <v>83</v>
      </c>
      <c r="O153" s="162">
        <v>85</v>
      </c>
      <c r="P153" s="14">
        <f t="shared" si="15"/>
        <v>84</v>
      </c>
      <c r="Q153" s="14">
        <f t="shared" si="16"/>
        <v>72.75</v>
      </c>
      <c r="R153" s="188" t="str">
        <f t="shared" si="17"/>
        <v>Khá</v>
      </c>
      <c r="S153" s="113"/>
      <c r="T153" s="113"/>
    </row>
    <row r="154" spans="1:20" s="111" customFormat="1" ht="20.100000000000001" customHeight="1" x14ac:dyDescent="0.2">
      <c r="A154" s="162" t="s">
        <v>1610</v>
      </c>
      <c r="B154" s="163" t="s">
        <v>1611</v>
      </c>
      <c r="C154" s="197" t="s">
        <v>1612</v>
      </c>
      <c r="D154" s="198" t="s">
        <v>159</v>
      </c>
      <c r="E154" s="23">
        <v>80</v>
      </c>
      <c r="F154" s="23">
        <v>80</v>
      </c>
      <c r="G154" s="181">
        <f t="shared" si="12"/>
        <v>80</v>
      </c>
      <c r="H154" s="23">
        <v>80</v>
      </c>
      <c r="I154" s="23">
        <v>82</v>
      </c>
      <c r="J154" s="181">
        <f t="shared" si="13"/>
        <v>81</v>
      </c>
      <c r="K154" s="180">
        <v>79</v>
      </c>
      <c r="L154" s="23">
        <v>80</v>
      </c>
      <c r="M154" s="14">
        <f t="shared" si="14"/>
        <v>79.5</v>
      </c>
      <c r="N154" s="172">
        <v>80</v>
      </c>
      <c r="O154" s="162">
        <v>84</v>
      </c>
      <c r="P154" s="14">
        <f t="shared" si="15"/>
        <v>82</v>
      </c>
      <c r="Q154" s="14">
        <f t="shared" si="16"/>
        <v>80.625</v>
      </c>
      <c r="R154" s="188" t="str">
        <f t="shared" si="17"/>
        <v>Tốt</v>
      </c>
      <c r="S154" s="113"/>
      <c r="T154" s="113"/>
    </row>
    <row r="155" spans="1:20" s="111" customFormat="1" ht="20.100000000000001" customHeight="1" x14ac:dyDescent="0.2">
      <c r="A155" s="162" t="s">
        <v>1613</v>
      </c>
      <c r="B155" s="182" t="s">
        <v>1614</v>
      </c>
      <c r="C155" s="201" t="s">
        <v>386</v>
      </c>
      <c r="D155" s="202" t="s">
        <v>113</v>
      </c>
      <c r="E155" s="183">
        <v>76</v>
      </c>
      <c r="F155" s="183">
        <v>76</v>
      </c>
      <c r="G155" s="183">
        <f t="shared" si="12"/>
        <v>76</v>
      </c>
      <c r="H155" s="183">
        <v>76</v>
      </c>
      <c r="I155" s="183">
        <v>67</v>
      </c>
      <c r="J155" s="183">
        <f t="shared" si="13"/>
        <v>71.5</v>
      </c>
      <c r="K155" s="183">
        <v>73</v>
      </c>
      <c r="L155" s="183">
        <v>80</v>
      </c>
      <c r="M155" s="183">
        <f t="shared" si="14"/>
        <v>76.5</v>
      </c>
      <c r="N155" s="183">
        <v>82</v>
      </c>
      <c r="O155" s="183" t="s">
        <v>150</v>
      </c>
      <c r="P155" s="282" t="s">
        <v>1884</v>
      </c>
      <c r="Q155" s="283"/>
      <c r="R155" s="284"/>
      <c r="S155" s="189"/>
      <c r="T155" s="113"/>
    </row>
    <row r="156" spans="1:20" x14ac:dyDescent="0.25">
      <c r="S156" s="190"/>
      <c r="T156" s="190"/>
    </row>
    <row r="158" spans="1:20" x14ac:dyDescent="0.25">
      <c r="B158" s="285" t="s">
        <v>1886</v>
      </c>
      <c r="C158" s="285"/>
      <c r="D158" s="203">
        <v>130</v>
      </c>
      <c r="E158" s="2"/>
      <c r="F158" s="2"/>
      <c r="G158" s="2"/>
      <c r="H158" s="2"/>
      <c r="I158" s="2" t="s">
        <v>1884</v>
      </c>
      <c r="J158" s="2"/>
      <c r="K158" s="2">
        <v>3</v>
      </c>
      <c r="L158" s="2"/>
    </row>
    <row r="159" spans="1:20" x14ac:dyDescent="0.25">
      <c r="B159" s="2" t="s">
        <v>1887</v>
      </c>
      <c r="C159" s="2"/>
      <c r="D159" s="2">
        <v>11</v>
      </c>
      <c r="E159" s="2"/>
      <c r="F159" s="2"/>
      <c r="G159" s="2"/>
      <c r="H159" s="2"/>
      <c r="I159" s="2"/>
      <c r="J159" s="2"/>
      <c r="K159" s="2"/>
      <c r="L159" s="2"/>
    </row>
    <row r="160" spans="1:20" x14ac:dyDescent="0.25">
      <c r="B160" s="2" t="s">
        <v>1893</v>
      </c>
      <c r="C160" s="2"/>
      <c r="D160" s="2">
        <v>72</v>
      </c>
      <c r="E160" s="2"/>
      <c r="F160" s="2"/>
      <c r="G160" s="2"/>
      <c r="H160" s="2"/>
      <c r="I160" s="2"/>
      <c r="J160" s="2"/>
      <c r="K160" s="2"/>
      <c r="L160" s="2"/>
    </row>
    <row r="161" spans="2:12" x14ac:dyDescent="0.25">
      <c r="B161" s="2" t="s">
        <v>1428</v>
      </c>
      <c r="C161" s="2"/>
      <c r="D161" s="2">
        <v>45</v>
      </c>
      <c r="E161" s="2"/>
      <c r="F161" s="2"/>
      <c r="G161" s="2"/>
      <c r="H161" s="2"/>
      <c r="I161" s="2"/>
      <c r="J161" s="2"/>
      <c r="K161" s="2"/>
      <c r="L161" s="2"/>
    </row>
    <row r="162" spans="2:12" x14ac:dyDescent="0.25">
      <c r="B162" s="2" t="s">
        <v>1889</v>
      </c>
      <c r="C162" s="2"/>
      <c r="D162" s="2">
        <v>2</v>
      </c>
      <c r="E162" s="2"/>
      <c r="F162" s="2"/>
      <c r="G162" s="2"/>
      <c r="H162" s="2"/>
      <c r="I162" s="2"/>
      <c r="J162" s="2"/>
      <c r="K162" s="2"/>
      <c r="L162" s="2"/>
    </row>
    <row r="163" spans="2:12" x14ac:dyDescent="0.25">
      <c r="B163" s="2" t="s">
        <v>1892</v>
      </c>
      <c r="C163" s="2"/>
      <c r="D163" s="2">
        <v>0</v>
      </c>
      <c r="E163" s="2"/>
      <c r="F163" s="2"/>
      <c r="G163" s="2"/>
      <c r="H163" s="2"/>
      <c r="I163" s="2"/>
      <c r="J163" s="2"/>
      <c r="K163" s="2"/>
      <c r="L163" s="2"/>
    </row>
    <row r="164" spans="2:12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</sheetData>
  <mergeCells count="65">
    <mergeCell ref="R97:R100"/>
    <mergeCell ref="E98:F98"/>
    <mergeCell ref="G98:G100"/>
    <mergeCell ref="H98:I98"/>
    <mergeCell ref="L99:L100"/>
    <mergeCell ref="N99:N100"/>
    <mergeCell ref="O99:O100"/>
    <mergeCell ref="J98:J100"/>
    <mergeCell ref="K98:L98"/>
    <mergeCell ref="M98:M100"/>
    <mergeCell ref="N98:O98"/>
    <mergeCell ref="P98:P100"/>
    <mergeCell ref="E99:E100"/>
    <mergeCell ref="F99:F100"/>
    <mergeCell ref="H99:H100"/>
    <mergeCell ref="I99:I100"/>
    <mergeCell ref="A97:A100"/>
    <mergeCell ref="B97:B100"/>
    <mergeCell ref="C97:D100"/>
    <mergeCell ref="E97:P97"/>
    <mergeCell ref="Q97:Q100"/>
    <mergeCell ref="K99:K100"/>
    <mergeCell ref="K37:L37"/>
    <mergeCell ref="M37:M38"/>
    <mergeCell ref="N37:O37"/>
    <mergeCell ref="P37:P38"/>
    <mergeCell ref="A96:R96"/>
    <mergeCell ref="J10:J11"/>
    <mergeCell ref="K10:L10"/>
    <mergeCell ref="M10:M11"/>
    <mergeCell ref="N10:O10"/>
    <mergeCell ref="E75:H75"/>
    <mergeCell ref="A35:R35"/>
    <mergeCell ref="A36:A38"/>
    <mergeCell ref="B36:B38"/>
    <mergeCell ref="C36:D38"/>
    <mergeCell ref="E36:P36"/>
    <mergeCell ref="Q36:Q38"/>
    <mergeCell ref="R36:R38"/>
    <mergeCell ref="E37:F37"/>
    <mergeCell ref="G37:G38"/>
    <mergeCell ref="H37:I37"/>
    <mergeCell ref="J37:J38"/>
    <mergeCell ref="A5:S5"/>
    <mergeCell ref="A1:D1"/>
    <mergeCell ref="G1:R1"/>
    <mergeCell ref="A2:E2"/>
    <mergeCell ref="G2:R2"/>
    <mergeCell ref="A4:S4"/>
    <mergeCell ref="A6:R6"/>
    <mergeCell ref="Q48:R48"/>
    <mergeCell ref="Q124:R124"/>
    <mergeCell ref="P155:R155"/>
    <mergeCell ref="B158:C158"/>
    <mergeCell ref="P10:P11"/>
    <mergeCell ref="A8:R8"/>
    <mergeCell ref="A9:A11"/>
    <mergeCell ref="B9:B11"/>
    <mergeCell ref="C9:D11"/>
    <mergeCell ref="E9:P9"/>
    <mergeCell ref="Q9:Q11"/>
    <mergeCell ref="R9:R11"/>
    <mergeCell ref="E10:F10"/>
    <mergeCell ref="G10:G11"/>
    <mergeCell ref="H10:I10"/>
  </mergeCells>
  <pageMargins left="0.51181102362204722" right="0.31496062992125984" top="0.35433070866141736" bottom="0.35433070866141736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7"/>
  <sheetViews>
    <sheetView tabSelected="1" workbookViewId="0">
      <selection activeCell="R10" sqref="R10"/>
    </sheetView>
  </sheetViews>
  <sheetFormatPr defaultRowHeight="15" x14ac:dyDescent="0.25"/>
  <cols>
    <col min="1" max="1" width="4.28515625" style="8" customWidth="1"/>
    <col min="2" max="2" width="16.28515625" style="8" customWidth="1"/>
    <col min="3" max="3" width="22.28515625" style="8" customWidth="1"/>
    <col min="4" max="4" width="5.5703125" style="8" bestFit="1" customWidth="1"/>
    <col min="5" max="5" width="5.85546875" style="8" customWidth="1"/>
    <col min="6" max="6" width="5.140625" style="8" customWidth="1"/>
    <col min="7" max="7" width="6.5703125" style="8" customWidth="1"/>
    <col min="8" max="8" width="6.85546875" style="8" customWidth="1"/>
    <col min="9" max="9" width="5.42578125" style="8" customWidth="1"/>
    <col min="10" max="10" width="5.85546875" style="8" customWidth="1"/>
    <col min="11" max="11" width="6" style="8" customWidth="1"/>
    <col min="12" max="12" width="5.7109375" style="8" customWidth="1"/>
    <col min="13" max="13" width="6.85546875" style="8" customWidth="1"/>
    <col min="14" max="14" width="7.85546875" style="8" customWidth="1"/>
    <col min="15" max="16384" width="9.140625" style="8"/>
  </cols>
  <sheetData>
    <row r="1" spans="1:19" ht="16.5" x14ac:dyDescent="0.25">
      <c r="A1" s="270" t="s">
        <v>0</v>
      </c>
      <c r="B1" s="270"/>
      <c r="C1" s="270"/>
      <c r="D1" s="270"/>
      <c r="E1" s="270"/>
      <c r="F1" s="6"/>
      <c r="G1" s="239" t="s">
        <v>844</v>
      </c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7"/>
    </row>
    <row r="2" spans="1:19" ht="16.5" x14ac:dyDescent="0.25">
      <c r="A2" s="271" t="s">
        <v>1</v>
      </c>
      <c r="B2" s="271"/>
      <c r="C2" s="271"/>
      <c r="D2" s="271"/>
      <c r="E2" s="271"/>
      <c r="F2" s="6" t="s">
        <v>845</v>
      </c>
      <c r="G2" s="239" t="s">
        <v>846</v>
      </c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9"/>
    </row>
    <row r="3" spans="1:19" ht="16.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10"/>
      <c r="P3" s="9"/>
      <c r="Q3" s="9"/>
      <c r="R3" s="9"/>
      <c r="S3" s="9"/>
    </row>
    <row r="4" spans="1:19" ht="18.75" x14ac:dyDescent="0.3">
      <c r="A4" s="222" t="s">
        <v>3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</row>
    <row r="5" spans="1:19" ht="18.75" x14ac:dyDescent="0.3">
      <c r="A5" s="221" t="s">
        <v>1616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</row>
    <row r="6" spans="1:19" ht="19.5" customHeight="1" x14ac:dyDescent="0.25">
      <c r="A6" s="240" t="s">
        <v>1900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40"/>
      <c r="S6" s="40"/>
    </row>
    <row r="7" spans="1:19" ht="19.5" customHeigh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  <c r="S7" s="40"/>
    </row>
    <row r="8" spans="1:19" ht="22.5" customHeight="1" x14ac:dyDescent="0.25">
      <c r="A8" s="318" t="s">
        <v>1880</v>
      </c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</row>
    <row r="9" spans="1:19" s="56" customFormat="1" ht="22.5" customHeight="1" x14ac:dyDescent="0.2">
      <c r="A9" s="265" t="s">
        <v>4</v>
      </c>
      <c r="B9" s="265" t="s">
        <v>1014</v>
      </c>
      <c r="C9" s="328" t="s">
        <v>1015</v>
      </c>
      <c r="D9" s="265" t="s">
        <v>8</v>
      </c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50" t="s">
        <v>13</v>
      </c>
      <c r="Q9" s="265" t="s">
        <v>14</v>
      </c>
    </row>
    <row r="10" spans="1:19" s="56" customFormat="1" ht="22.5" customHeight="1" x14ac:dyDescent="0.2">
      <c r="A10" s="265"/>
      <c r="B10" s="265"/>
      <c r="C10" s="328"/>
      <c r="D10" s="313" t="s">
        <v>9</v>
      </c>
      <c r="E10" s="314"/>
      <c r="F10" s="254" t="s">
        <v>17</v>
      </c>
      <c r="G10" s="313" t="s">
        <v>10</v>
      </c>
      <c r="H10" s="314"/>
      <c r="I10" s="254" t="s">
        <v>17</v>
      </c>
      <c r="J10" s="313" t="s">
        <v>11</v>
      </c>
      <c r="K10" s="314"/>
      <c r="L10" s="316" t="s">
        <v>17</v>
      </c>
      <c r="M10" s="313" t="s">
        <v>12</v>
      </c>
      <c r="N10" s="314"/>
      <c r="O10" s="265" t="s">
        <v>17</v>
      </c>
      <c r="P10" s="250"/>
      <c r="Q10" s="265"/>
    </row>
    <row r="11" spans="1:19" s="56" customFormat="1" ht="22.5" customHeight="1" x14ac:dyDescent="0.2">
      <c r="A11" s="316"/>
      <c r="B11" s="316"/>
      <c r="C11" s="329"/>
      <c r="D11" s="92" t="s">
        <v>15</v>
      </c>
      <c r="E11" s="92" t="s">
        <v>16</v>
      </c>
      <c r="F11" s="315"/>
      <c r="G11" s="92" t="s">
        <v>18</v>
      </c>
      <c r="H11" s="92" t="s">
        <v>19</v>
      </c>
      <c r="I11" s="315"/>
      <c r="J11" s="92" t="s">
        <v>20</v>
      </c>
      <c r="K11" s="92" t="s">
        <v>21</v>
      </c>
      <c r="L11" s="317"/>
      <c r="M11" s="92" t="s">
        <v>22</v>
      </c>
      <c r="N11" s="93" t="s">
        <v>23</v>
      </c>
      <c r="O11" s="316"/>
      <c r="P11" s="254"/>
      <c r="Q11" s="316"/>
    </row>
    <row r="12" spans="1:19" s="56" customFormat="1" ht="22.5" customHeight="1" x14ac:dyDescent="0.2">
      <c r="A12" s="204">
        <v>1</v>
      </c>
      <c r="B12" s="205" t="s">
        <v>1617</v>
      </c>
      <c r="C12" s="205" t="s">
        <v>1618</v>
      </c>
      <c r="D12" s="207">
        <v>79</v>
      </c>
      <c r="E12" s="208">
        <v>88</v>
      </c>
      <c r="F12" s="209">
        <f>(D12+E12)/2</f>
        <v>83.5</v>
      </c>
      <c r="G12" s="208">
        <v>89</v>
      </c>
      <c r="H12" s="208">
        <v>75</v>
      </c>
      <c r="I12" s="208">
        <f t="shared" ref="I12:I20" si="0">(G12+H12)/2</f>
        <v>82</v>
      </c>
      <c r="J12" s="208">
        <v>90</v>
      </c>
      <c r="K12" s="208">
        <v>85</v>
      </c>
      <c r="L12" s="210">
        <f t="shared" ref="L12:L61" si="1">(J12+K12)/2</f>
        <v>87.5</v>
      </c>
      <c r="M12" s="322" t="s">
        <v>1619</v>
      </c>
      <c r="N12" s="323"/>
      <c r="O12" s="323"/>
      <c r="P12" s="323"/>
      <c r="Q12" s="324"/>
    </row>
    <row r="13" spans="1:19" s="56" customFormat="1" ht="22.5" customHeight="1" x14ac:dyDescent="0.2">
      <c r="A13" s="204">
        <v>2</v>
      </c>
      <c r="B13" s="205" t="s">
        <v>1620</v>
      </c>
      <c r="C13" s="205" t="s">
        <v>1621</v>
      </c>
      <c r="D13" s="207">
        <v>86</v>
      </c>
      <c r="E13" s="208">
        <v>90</v>
      </c>
      <c r="F13" s="209">
        <f t="shared" ref="F13:F61" si="2">(D13+E13)/2</f>
        <v>88</v>
      </c>
      <c r="G13" s="208">
        <v>85</v>
      </c>
      <c r="H13" s="208">
        <v>92</v>
      </c>
      <c r="I13" s="208">
        <f t="shared" si="0"/>
        <v>88.5</v>
      </c>
      <c r="J13" s="208">
        <v>84</v>
      </c>
      <c r="K13" s="325" t="s">
        <v>1619</v>
      </c>
      <c r="L13" s="326"/>
      <c r="M13" s="326"/>
      <c r="N13" s="326"/>
      <c r="O13" s="326"/>
      <c r="P13" s="326"/>
      <c r="Q13" s="327"/>
    </row>
    <row r="14" spans="1:19" s="56" customFormat="1" ht="22.5" customHeight="1" x14ac:dyDescent="0.2">
      <c r="A14" s="204">
        <v>3</v>
      </c>
      <c r="B14" s="205" t="s">
        <v>1622</v>
      </c>
      <c r="C14" s="205" t="s">
        <v>1623</v>
      </c>
      <c r="D14" s="207">
        <v>64</v>
      </c>
      <c r="E14" s="208">
        <v>84</v>
      </c>
      <c r="F14" s="209">
        <f t="shared" si="2"/>
        <v>74</v>
      </c>
      <c r="G14" s="208">
        <v>49</v>
      </c>
      <c r="H14" s="208">
        <v>78</v>
      </c>
      <c r="I14" s="208">
        <f t="shared" si="0"/>
        <v>63.5</v>
      </c>
      <c r="J14" s="208">
        <v>64</v>
      </c>
      <c r="K14" s="208">
        <v>77</v>
      </c>
      <c r="L14" s="210">
        <f t="shared" si="1"/>
        <v>70.5</v>
      </c>
      <c r="M14" s="208">
        <v>80</v>
      </c>
      <c r="N14" s="208">
        <v>80</v>
      </c>
      <c r="O14" s="210">
        <f t="shared" ref="O14:O61" si="3">(M14+N14)/2</f>
        <v>80</v>
      </c>
      <c r="P14" s="210">
        <f t="shared" ref="P14:P61" si="4">(F14+I14+L14+O14)/4</f>
        <v>72</v>
      </c>
      <c r="Q14" s="204" t="str">
        <f t="shared" ref="Q14:Q61" si="5">IF(P14&gt;=90,"Xuất sắc",IF(P14&gt;=80,"Tốt",IF(P14&gt;=65,"Khá",IF(P14&gt;=50,"Trung bình",IF(P14&gt;=35,"Yếu","Kém")))))</f>
        <v>Khá</v>
      </c>
    </row>
    <row r="15" spans="1:19" s="56" customFormat="1" ht="22.5" customHeight="1" x14ac:dyDescent="0.2">
      <c r="A15" s="204">
        <v>4</v>
      </c>
      <c r="B15" s="205" t="s">
        <v>1624</v>
      </c>
      <c r="C15" s="205" t="s">
        <v>1625</v>
      </c>
      <c r="D15" s="207">
        <v>80</v>
      </c>
      <c r="E15" s="208">
        <v>60</v>
      </c>
      <c r="F15" s="209">
        <f t="shared" si="2"/>
        <v>70</v>
      </c>
      <c r="G15" s="208">
        <v>83</v>
      </c>
      <c r="H15" s="208">
        <v>67</v>
      </c>
      <c r="I15" s="208">
        <f t="shared" si="0"/>
        <v>75</v>
      </c>
      <c r="J15" s="208">
        <v>65</v>
      </c>
      <c r="K15" s="208">
        <v>69</v>
      </c>
      <c r="L15" s="210">
        <f t="shared" si="1"/>
        <v>67</v>
      </c>
      <c r="M15" s="208">
        <v>85</v>
      </c>
      <c r="N15" s="208">
        <v>85</v>
      </c>
      <c r="O15" s="210">
        <f t="shared" si="3"/>
        <v>85</v>
      </c>
      <c r="P15" s="210">
        <f t="shared" si="4"/>
        <v>74.25</v>
      </c>
      <c r="Q15" s="204" t="str">
        <f t="shared" si="5"/>
        <v>Khá</v>
      </c>
    </row>
    <row r="16" spans="1:19" s="56" customFormat="1" ht="22.5" customHeight="1" x14ac:dyDescent="0.2">
      <c r="A16" s="204">
        <v>5</v>
      </c>
      <c r="B16" s="205" t="s">
        <v>1626</v>
      </c>
      <c r="C16" s="205" t="s">
        <v>1627</v>
      </c>
      <c r="D16" s="207">
        <v>90</v>
      </c>
      <c r="E16" s="208">
        <v>83</v>
      </c>
      <c r="F16" s="209">
        <f t="shared" si="2"/>
        <v>86.5</v>
      </c>
      <c r="G16" s="208">
        <v>63</v>
      </c>
      <c r="H16" s="208">
        <v>90</v>
      </c>
      <c r="I16" s="208">
        <f t="shared" si="0"/>
        <v>76.5</v>
      </c>
      <c r="J16" s="208">
        <v>64</v>
      </c>
      <c r="K16" s="208">
        <v>90</v>
      </c>
      <c r="L16" s="210">
        <f t="shared" si="1"/>
        <v>77</v>
      </c>
      <c r="M16" s="322" t="s">
        <v>1628</v>
      </c>
      <c r="N16" s="323"/>
      <c r="O16" s="323"/>
      <c r="P16" s="323"/>
      <c r="Q16" s="324"/>
    </row>
    <row r="17" spans="1:17" s="56" customFormat="1" ht="22.5" customHeight="1" x14ac:dyDescent="0.2">
      <c r="A17" s="204">
        <v>6</v>
      </c>
      <c r="B17" s="205" t="s">
        <v>1629</v>
      </c>
      <c r="C17" s="205" t="s">
        <v>1630</v>
      </c>
      <c r="D17" s="207">
        <v>85</v>
      </c>
      <c r="E17" s="208">
        <v>85</v>
      </c>
      <c r="F17" s="209">
        <f t="shared" si="2"/>
        <v>85</v>
      </c>
      <c r="G17" s="208">
        <v>84</v>
      </c>
      <c r="H17" s="208">
        <v>79</v>
      </c>
      <c r="I17" s="208">
        <f t="shared" si="0"/>
        <v>81.5</v>
      </c>
      <c r="J17" s="208">
        <v>79</v>
      </c>
      <c r="K17" s="208">
        <v>80</v>
      </c>
      <c r="L17" s="210">
        <f t="shared" si="1"/>
        <v>79.5</v>
      </c>
      <c r="M17" s="208">
        <v>85</v>
      </c>
      <c r="N17" s="208">
        <v>85</v>
      </c>
      <c r="O17" s="210">
        <f t="shared" si="3"/>
        <v>85</v>
      </c>
      <c r="P17" s="210">
        <f t="shared" si="4"/>
        <v>82.75</v>
      </c>
      <c r="Q17" s="204" t="str">
        <f t="shared" si="5"/>
        <v>Tốt</v>
      </c>
    </row>
    <row r="18" spans="1:17" s="56" customFormat="1" ht="22.5" customHeight="1" x14ac:dyDescent="0.2">
      <c r="A18" s="204">
        <v>7</v>
      </c>
      <c r="B18" s="205" t="s">
        <v>1631</v>
      </c>
      <c r="C18" s="205" t="s">
        <v>1632</v>
      </c>
      <c r="D18" s="207">
        <v>82</v>
      </c>
      <c r="E18" s="208">
        <v>78</v>
      </c>
      <c r="F18" s="209">
        <f t="shared" si="2"/>
        <v>80</v>
      </c>
      <c r="G18" s="208">
        <v>82</v>
      </c>
      <c r="H18" s="208">
        <v>66</v>
      </c>
      <c r="I18" s="208">
        <f t="shared" si="0"/>
        <v>74</v>
      </c>
      <c r="J18" s="208">
        <v>81</v>
      </c>
      <c r="K18" s="208">
        <v>80</v>
      </c>
      <c r="L18" s="210">
        <f t="shared" si="1"/>
        <v>80.5</v>
      </c>
      <c r="M18" s="208">
        <v>90</v>
      </c>
      <c r="N18" s="208">
        <v>90</v>
      </c>
      <c r="O18" s="210">
        <f t="shared" si="3"/>
        <v>90</v>
      </c>
      <c r="P18" s="210">
        <f t="shared" si="4"/>
        <v>81.125</v>
      </c>
      <c r="Q18" s="204" t="str">
        <f t="shared" si="5"/>
        <v>Tốt</v>
      </c>
    </row>
    <row r="19" spans="1:17" s="56" customFormat="1" ht="22.5" customHeight="1" x14ac:dyDescent="0.2">
      <c r="A19" s="204">
        <v>8</v>
      </c>
      <c r="B19" s="205" t="s">
        <v>1633</v>
      </c>
      <c r="C19" s="205" t="s">
        <v>1634</v>
      </c>
      <c r="D19" s="207">
        <v>84</v>
      </c>
      <c r="E19" s="208">
        <v>89</v>
      </c>
      <c r="F19" s="209">
        <f t="shared" si="2"/>
        <v>86.5</v>
      </c>
      <c r="G19" s="208">
        <v>84</v>
      </c>
      <c r="H19" s="208">
        <v>75</v>
      </c>
      <c r="I19" s="208">
        <f t="shared" si="0"/>
        <v>79.5</v>
      </c>
      <c r="J19" s="208">
        <v>0</v>
      </c>
      <c r="K19" s="208">
        <v>0</v>
      </c>
      <c r="L19" s="210">
        <f t="shared" si="1"/>
        <v>0</v>
      </c>
      <c r="M19" s="208">
        <v>0</v>
      </c>
      <c r="N19" s="208">
        <v>0</v>
      </c>
      <c r="O19" s="210">
        <f t="shared" si="3"/>
        <v>0</v>
      </c>
      <c r="P19" s="210">
        <f t="shared" si="4"/>
        <v>41.5</v>
      </c>
      <c r="Q19" s="204" t="str">
        <f t="shared" si="5"/>
        <v>Yếu</v>
      </c>
    </row>
    <row r="20" spans="1:17" s="56" customFormat="1" ht="22.5" customHeight="1" x14ac:dyDescent="0.2">
      <c r="A20" s="204">
        <v>9</v>
      </c>
      <c r="B20" s="205" t="s">
        <v>1635</v>
      </c>
      <c r="C20" s="205" t="s">
        <v>1636</v>
      </c>
      <c r="D20" s="207">
        <v>73</v>
      </c>
      <c r="E20" s="208">
        <v>87</v>
      </c>
      <c r="F20" s="209">
        <f t="shared" si="2"/>
        <v>80</v>
      </c>
      <c r="G20" s="208">
        <v>88</v>
      </c>
      <c r="H20" s="208">
        <v>73</v>
      </c>
      <c r="I20" s="208">
        <f t="shared" si="0"/>
        <v>80.5</v>
      </c>
      <c r="J20" s="208">
        <v>81</v>
      </c>
      <c r="K20" s="208">
        <v>76</v>
      </c>
      <c r="L20" s="210">
        <f t="shared" si="1"/>
        <v>78.5</v>
      </c>
      <c r="M20" s="208">
        <v>80</v>
      </c>
      <c r="N20" s="208">
        <v>80</v>
      </c>
      <c r="O20" s="210">
        <f t="shared" si="3"/>
        <v>80</v>
      </c>
      <c r="P20" s="210">
        <f t="shared" si="4"/>
        <v>79.75</v>
      </c>
      <c r="Q20" s="204" t="str">
        <f t="shared" si="5"/>
        <v>Khá</v>
      </c>
    </row>
    <row r="21" spans="1:17" s="56" customFormat="1" ht="22.5" customHeight="1" x14ac:dyDescent="0.2">
      <c r="A21" s="204">
        <v>10</v>
      </c>
      <c r="B21" s="211" t="s">
        <v>1637</v>
      </c>
      <c r="C21" s="211" t="s">
        <v>1638</v>
      </c>
      <c r="D21" s="212">
        <v>95</v>
      </c>
      <c r="E21" s="212">
        <v>95</v>
      </c>
      <c r="F21" s="209">
        <f t="shared" si="2"/>
        <v>95</v>
      </c>
      <c r="G21" s="212">
        <v>90</v>
      </c>
      <c r="H21" s="212">
        <v>95</v>
      </c>
      <c r="I21" s="208">
        <f>(G21+H21)/2</f>
        <v>92.5</v>
      </c>
      <c r="J21" s="212">
        <v>92</v>
      </c>
      <c r="K21" s="212">
        <v>98</v>
      </c>
      <c r="L21" s="210">
        <f t="shared" si="1"/>
        <v>95</v>
      </c>
      <c r="M21" s="212">
        <v>93</v>
      </c>
      <c r="N21" s="213">
        <v>95</v>
      </c>
      <c r="O21" s="210">
        <f t="shared" si="3"/>
        <v>94</v>
      </c>
      <c r="P21" s="210">
        <f t="shared" si="4"/>
        <v>94.125</v>
      </c>
      <c r="Q21" s="204" t="str">
        <f t="shared" si="5"/>
        <v>Xuất sắc</v>
      </c>
    </row>
    <row r="22" spans="1:17" s="56" customFormat="1" ht="22.5" customHeight="1" x14ac:dyDescent="0.2">
      <c r="A22" s="204">
        <v>11</v>
      </c>
      <c r="B22" s="211" t="s">
        <v>1639</v>
      </c>
      <c r="C22" s="211" t="s">
        <v>1640</v>
      </c>
      <c r="D22" s="212">
        <v>80</v>
      </c>
      <c r="E22" s="212">
        <v>68</v>
      </c>
      <c r="F22" s="209">
        <f t="shared" si="2"/>
        <v>74</v>
      </c>
      <c r="G22" s="212">
        <v>62</v>
      </c>
      <c r="H22" s="212">
        <v>70</v>
      </c>
      <c r="I22" s="208">
        <f t="shared" ref="I22:I61" si="6">(G22+H22)/2</f>
        <v>66</v>
      </c>
      <c r="J22" s="212">
        <v>82</v>
      </c>
      <c r="K22" s="212">
        <v>79</v>
      </c>
      <c r="L22" s="210">
        <f t="shared" si="1"/>
        <v>80.5</v>
      </c>
      <c r="M22" s="212">
        <v>80</v>
      </c>
      <c r="N22" s="213">
        <v>80</v>
      </c>
      <c r="O22" s="210">
        <f t="shared" si="3"/>
        <v>80</v>
      </c>
      <c r="P22" s="210">
        <f t="shared" si="4"/>
        <v>75.125</v>
      </c>
      <c r="Q22" s="204" t="str">
        <f t="shared" si="5"/>
        <v>Khá</v>
      </c>
    </row>
    <row r="23" spans="1:17" s="56" customFormat="1" ht="22.5" customHeight="1" x14ac:dyDescent="0.2">
      <c r="A23" s="204">
        <v>12</v>
      </c>
      <c r="B23" s="211" t="s">
        <v>1641</v>
      </c>
      <c r="C23" s="211" t="s">
        <v>1642</v>
      </c>
      <c r="D23" s="212">
        <v>64</v>
      </c>
      <c r="E23" s="212">
        <v>74</v>
      </c>
      <c r="F23" s="209">
        <f t="shared" si="2"/>
        <v>69</v>
      </c>
      <c r="G23" s="212">
        <v>64</v>
      </c>
      <c r="H23" s="212">
        <v>88</v>
      </c>
      <c r="I23" s="208">
        <f t="shared" si="6"/>
        <v>76</v>
      </c>
      <c r="J23" s="212">
        <v>85</v>
      </c>
      <c r="K23" s="212">
        <v>85</v>
      </c>
      <c r="L23" s="210">
        <f t="shared" si="1"/>
        <v>85</v>
      </c>
      <c r="M23" s="212">
        <v>90</v>
      </c>
      <c r="N23" s="213">
        <v>89</v>
      </c>
      <c r="O23" s="210">
        <f t="shared" si="3"/>
        <v>89.5</v>
      </c>
      <c r="P23" s="210">
        <f t="shared" si="4"/>
        <v>79.875</v>
      </c>
      <c r="Q23" s="204" t="str">
        <f t="shared" si="5"/>
        <v>Khá</v>
      </c>
    </row>
    <row r="24" spans="1:17" s="56" customFormat="1" ht="22.5" customHeight="1" x14ac:dyDescent="0.2">
      <c r="A24" s="204">
        <v>13</v>
      </c>
      <c r="B24" s="211" t="s">
        <v>1643</v>
      </c>
      <c r="C24" s="211" t="s">
        <v>1644</v>
      </c>
      <c r="D24" s="212">
        <v>78</v>
      </c>
      <c r="E24" s="212">
        <v>79</v>
      </c>
      <c r="F24" s="209">
        <f t="shared" si="2"/>
        <v>78.5</v>
      </c>
      <c r="G24" s="212">
        <v>59</v>
      </c>
      <c r="H24" s="212">
        <v>68</v>
      </c>
      <c r="I24" s="208">
        <f t="shared" si="6"/>
        <v>63.5</v>
      </c>
      <c r="J24" s="212">
        <v>76</v>
      </c>
      <c r="K24" s="212">
        <v>68</v>
      </c>
      <c r="L24" s="210">
        <f t="shared" si="1"/>
        <v>72</v>
      </c>
      <c r="M24" s="212">
        <v>80</v>
      </c>
      <c r="N24" s="213">
        <v>80</v>
      </c>
      <c r="O24" s="210">
        <f t="shared" si="3"/>
        <v>80</v>
      </c>
      <c r="P24" s="210">
        <f t="shared" si="4"/>
        <v>73.5</v>
      </c>
      <c r="Q24" s="204" t="str">
        <f t="shared" si="5"/>
        <v>Khá</v>
      </c>
    </row>
    <row r="25" spans="1:17" s="56" customFormat="1" ht="22.5" customHeight="1" x14ac:dyDescent="0.2">
      <c r="A25" s="204">
        <v>14</v>
      </c>
      <c r="B25" s="211" t="s">
        <v>1645</v>
      </c>
      <c r="C25" s="211" t="s">
        <v>1646</v>
      </c>
      <c r="D25" s="212">
        <v>75</v>
      </c>
      <c r="E25" s="212">
        <v>77</v>
      </c>
      <c r="F25" s="209">
        <f t="shared" si="2"/>
        <v>76</v>
      </c>
      <c r="G25" s="212">
        <v>64</v>
      </c>
      <c r="H25" s="212">
        <v>86</v>
      </c>
      <c r="I25" s="208">
        <f t="shared" si="6"/>
        <v>75</v>
      </c>
      <c r="J25" s="212">
        <v>95</v>
      </c>
      <c r="K25" s="212">
        <v>92</v>
      </c>
      <c r="L25" s="210">
        <f t="shared" si="1"/>
        <v>93.5</v>
      </c>
      <c r="M25" s="212">
        <v>93</v>
      </c>
      <c r="N25" s="213">
        <v>89</v>
      </c>
      <c r="O25" s="210">
        <f t="shared" si="3"/>
        <v>91</v>
      </c>
      <c r="P25" s="210">
        <f t="shared" si="4"/>
        <v>83.875</v>
      </c>
      <c r="Q25" s="204" t="str">
        <f t="shared" si="5"/>
        <v>Tốt</v>
      </c>
    </row>
    <row r="26" spans="1:17" s="56" customFormat="1" ht="22.5" customHeight="1" x14ac:dyDescent="0.2">
      <c r="A26" s="204">
        <v>15</v>
      </c>
      <c r="B26" s="211" t="s">
        <v>1647</v>
      </c>
      <c r="C26" s="211" t="s">
        <v>1648</v>
      </c>
      <c r="D26" s="212">
        <v>85</v>
      </c>
      <c r="E26" s="212">
        <v>70</v>
      </c>
      <c r="F26" s="209">
        <f t="shared" si="2"/>
        <v>77.5</v>
      </c>
      <c r="G26" s="212">
        <v>85</v>
      </c>
      <c r="H26" s="212">
        <v>67</v>
      </c>
      <c r="I26" s="208">
        <f t="shared" si="6"/>
        <v>76</v>
      </c>
      <c r="J26" s="212">
        <v>79</v>
      </c>
      <c r="K26" s="212">
        <v>84</v>
      </c>
      <c r="L26" s="210">
        <f t="shared" si="1"/>
        <v>81.5</v>
      </c>
      <c r="M26" s="212">
        <v>90</v>
      </c>
      <c r="N26" s="213">
        <v>89</v>
      </c>
      <c r="O26" s="210">
        <f t="shared" si="3"/>
        <v>89.5</v>
      </c>
      <c r="P26" s="210">
        <f t="shared" si="4"/>
        <v>81.125</v>
      </c>
      <c r="Q26" s="204" t="str">
        <f t="shared" si="5"/>
        <v>Tốt</v>
      </c>
    </row>
    <row r="27" spans="1:17" s="56" customFormat="1" ht="22.5" customHeight="1" x14ac:dyDescent="0.2">
      <c r="A27" s="204">
        <v>16</v>
      </c>
      <c r="B27" s="211" t="s">
        <v>1649</v>
      </c>
      <c r="C27" s="211" t="s">
        <v>1650</v>
      </c>
      <c r="D27" s="212">
        <v>85</v>
      </c>
      <c r="E27" s="212">
        <v>72</v>
      </c>
      <c r="F27" s="209">
        <f t="shared" si="2"/>
        <v>78.5</v>
      </c>
      <c r="G27" s="212">
        <v>75</v>
      </c>
      <c r="H27" s="212">
        <v>81</v>
      </c>
      <c r="I27" s="208">
        <f t="shared" si="6"/>
        <v>78</v>
      </c>
      <c r="J27" s="212">
        <v>83</v>
      </c>
      <c r="K27" s="212">
        <v>85</v>
      </c>
      <c r="L27" s="210">
        <f t="shared" si="1"/>
        <v>84</v>
      </c>
      <c r="M27" s="212">
        <v>64</v>
      </c>
      <c r="N27" s="213">
        <v>70</v>
      </c>
      <c r="O27" s="210">
        <f t="shared" si="3"/>
        <v>67</v>
      </c>
      <c r="P27" s="210">
        <f t="shared" si="4"/>
        <v>76.875</v>
      </c>
      <c r="Q27" s="204" t="str">
        <f t="shared" si="5"/>
        <v>Khá</v>
      </c>
    </row>
    <row r="28" spans="1:17" s="56" customFormat="1" ht="22.5" customHeight="1" x14ac:dyDescent="0.2">
      <c r="A28" s="204">
        <v>17</v>
      </c>
      <c r="B28" s="211" t="s">
        <v>1651</v>
      </c>
      <c r="C28" s="211" t="s">
        <v>1652</v>
      </c>
      <c r="D28" s="212">
        <v>85</v>
      </c>
      <c r="E28" s="212">
        <v>70</v>
      </c>
      <c r="F28" s="209">
        <f t="shared" si="2"/>
        <v>77.5</v>
      </c>
      <c r="G28" s="212">
        <v>90</v>
      </c>
      <c r="H28" s="212">
        <v>62</v>
      </c>
      <c r="I28" s="208">
        <f t="shared" si="6"/>
        <v>76</v>
      </c>
      <c r="J28" s="212">
        <v>79</v>
      </c>
      <c r="K28" s="212">
        <v>84</v>
      </c>
      <c r="L28" s="210">
        <f t="shared" si="1"/>
        <v>81.5</v>
      </c>
      <c r="M28" s="212">
        <v>90</v>
      </c>
      <c r="N28" s="213">
        <v>89</v>
      </c>
      <c r="O28" s="210">
        <f t="shared" si="3"/>
        <v>89.5</v>
      </c>
      <c r="P28" s="210">
        <f t="shared" si="4"/>
        <v>81.125</v>
      </c>
      <c r="Q28" s="204" t="str">
        <f t="shared" si="5"/>
        <v>Tốt</v>
      </c>
    </row>
    <row r="29" spans="1:17" s="56" customFormat="1" ht="22.5" customHeight="1" x14ac:dyDescent="0.2">
      <c r="A29" s="204">
        <v>18</v>
      </c>
      <c r="B29" s="211" t="s">
        <v>1653</v>
      </c>
      <c r="C29" s="211" t="s">
        <v>1654</v>
      </c>
      <c r="D29" s="212">
        <v>90</v>
      </c>
      <c r="E29" s="212">
        <v>92</v>
      </c>
      <c r="F29" s="209">
        <f t="shared" si="2"/>
        <v>91</v>
      </c>
      <c r="G29" s="212">
        <v>80</v>
      </c>
      <c r="H29" s="212">
        <v>90</v>
      </c>
      <c r="I29" s="208">
        <f t="shared" si="6"/>
        <v>85</v>
      </c>
      <c r="J29" s="212">
        <v>84</v>
      </c>
      <c r="K29" s="212">
        <v>92</v>
      </c>
      <c r="L29" s="210">
        <f t="shared" si="1"/>
        <v>88</v>
      </c>
      <c r="M29" s="212">
        <v>80</v>
      </c>
      <c r="N29" s="213">
        <v>90</v>
      </c>
      <c r="O29" s="210">
        <f t="shared" si="3"/>
        <v>85</v>
      </c>
      <c r="P29" s="210">
        <f t="shared" si="4"/>
        <v>87.25</v>
      </c>
      <c r="Q29" s="204" t="str">
        <f t="shared" si="5"/>
        <v>Tốt</v>
      </c>
    </row>
    <row r="30" spans="1:17" s="56" customFormat="1" ht="22.5" customHeight="1" x14ac:dyDescent="0.2">
      <c r="A30" s="204">
        <v>19</v>
      </c>
      <c r="B30" s="211" t="s">
        <v>1655</v>
      </c>
      <c r="C30" s="211" t="s">
        <v>1656</v>
      </c>
      <c r="D30" s="212">
        <v>93</v>
      </c>
      <c r="E30" s="212">
        <v>85</v>
      </c>
      <c r="F30" s="209">
        <f t="shared" si="2"/>
        <v>89</v>
      </c>
      <c r="G30" s="212">
        <v>80</v>
      </c>
      <c r="H30" s="212">
        <v>80</v>
      </c>
      <c r="I30" s="208">
        <f t="shared" si="6"/>
        <v>80</v>
      </c>
      <c r="J30" s="212">
        <v>82</v>
      </c>
      <c r="K30" s="212">
        <v>91</v>
      </c>
      <c r="L30" s="210">
        <f t="shared" si="1"/>
        <v>86.5</v>
      </c>
      <c r="M30" s="212">
        <v>80</v>
      </c>
      <c r="N30" s="213">
        <v>90</v>
      </c>
      <c r="O30" s="210">
        <f t="shared" si="3"/>
        <v>85</v>
      </c>
      <c r="P30" s="210">
        <f t="shared" si="4"/>
        <v>85.125</v>
      </c>
      <c r="Q30" s="204" t="str">
        <f t="shared" si="5"/>
        <v>Tốt</v>
      </c>
    </row>
    <row r="31" spans="1:17" s="56" customFormat="1" ht="22.5" customHeight="1" x14ac:dyDescent="0.2">
      <c r="A31" s="204">
        <v>20</v>
      </c>
      <c r="B31" s="211" t="s">
        <v>1657</v>
      </c>
      <c r="C31" s="211" t="s">
        <v>1028</v>
      </c>
      <c r="D31" s="212">
        <v>79</v>
      </c>
      <c r="E31" s="212">
        <v>76</v>
      </c>
      <c r="F31" s="209">
        <f t="shared" si="2"/>
        <v>77.5</v>
      </c>
      <c r="G31" s="212">
        <v>71</v>
      </c>
      <c r="H31" s="212">
        <v>78</v>
      </c>
      <c r="I31" s="208">
        <f t="shared" si="6"/>
        <v>74.5</v>
      </c>
      <c r="J31" s="212">
        <v>70</v>
      </c>
      <c r="K31" s="212">
        <v>82</v>
      </c>
      <c r="L31" s="210">
        <f t="shared" si="1"/>
        <v>76</v>
      </c>
      <c r="M31" s="212">
        <v>90</v>
      </c>
      <c r="N31" s="213">
        <v>89</v>
      </c>
      <c r="O31" s="210">
        <f t="shared" si="3"/>
        <v>89.5</v>
      </c>
      <c r="P31" s="210">
        <f t="shared" si="4"/>
        <v>79.375</v>
      </c>
      <c r="Q31" s="204" t="str">
        <f t="shared" si="5"/>
        <v>Khá</v>
      </c>
    </row>
    <row r="32" spans="1:17" s="56" customFormat="1" ht="22.5" customHeight="1" x14ac:dyDescent="0.2">
      <c r="A32" s="204">
        <v>21</v>
      </c>
      <c r="B32" s="211" t="s">
        <v>1658</v>
      </c>
      <c r="C32" s="211" t="s">
        <v>1659</v>
      </c>
      <c r="D32" s="212">
        <v>92</v>
      </c>
      <c r="E32" s="212">
        <v>70</v>
      </c>
      <c r="F32" s="209">
        <f t="shared" si="2"/>
        <v>81</v>
      </c>
      <c r="G32" s="212">
        <v>86</v>
      </c>
      <c r="H32" s="212">
        <v>79</v>
      </c>
      <c r="I32" s="208">
        <f t="shared" si="6"/>
        <v>82.5</v>
      </c>
      <c r="J32" s="212">
        <v>79</v>
      </c>
      <c r="K32" s="212">
        <v>86</v>
      </c>
      <c r="L32" s="210">
        <f t="shared" si="1"/>
        <v>82.5</v>
      </c>
      <c r="M32" s="212">
        <v>90</v>
      </c>
      <c r="N32" s="213">
        <v>91</v>
      </c>
      <c r="O32" s="210">
        <f t="shared" si="3"/>
        <v>90.5</v>
      </c>
      <c r="P32" s="210">
        <f t="shared" si="4"/>
        <v>84.125</v>
      </c>
      <c r="Q32" s="204" t="str">
        <f t="shared" si="5"/>
        <v>Tốt</v>
      </c>
    </row>
    <row r="33" spans="1:17" s="56" customFormat="1" ht="22.5" customHeight="1" x14ac:dyDescent="0.2">
      <c r="A33" s="204">
        <v>22</v>
      </c>
      <c r="B33" s="211" t="s">
        <v>1660</v>
      </c>
      <c r="C33" s="211" t="s">
        <v>1661</v>
      </c>
      <c r="D33" s="212">
        <v>92</v>
      </c>
      <c r="E33" s="212">
        <v>90</v>
      </c>
      <c r="F33" s="209">
        <f t="shared" si="2"/>
        <v>91</v>
      </c>
      <c r="G33" s="212">
        <v>80</v>
      </c>
      <c r="H33" s="212">
        <v>94</v>
      </c>
      <c r="I33" s="208">
        <f t="shared" si="6"/>
        <v>87</v>
      </c>
      <c r="J33" s="212">
        <v>90</v>
      </c>
      <c r="K33" s="212">
        <v>81</v>
      </c>
      <c r="L33" s="210">
        <f t="shared" si="1"/>
        <v>85.5</v>
      </c>
      <c r="M33" s="310" t="s">
        <v>1628</v>
      </c>
      <c r="N33" s="311"/>
      <c r="O33" s="311"/>
      <c r="P33" s="311"/>
      <c r="Q33" s="312"/>
    </row>
    <row r="34" spans="1:17" s="56" customFormat="1" ht="22.5" customHeight="1" x14ac:dyDescent="0.2">
      <c r="A34" s="204">
        <v>23</v>
      </c>
      <c r="B34" s="211" t="s">
        <v>1662</v>
      </c>
      <c r="C34" s="211" t="s">
        <v>25</v>
      </c>
      <c r="D34" s="212">
        <v>72</v>
      </c>
      <c r="E34" s="212">
        <v>62</v>
      </c>
      <c r="F34" s="209">
        <f t="shared" si="2"/>
        <v>67</v>
      </c>
      <c r="G34" s="212">
        <v>54</v>
      </c>
      <c r="H34" s="212">
        <v>60</v>
      </c>
      <c r="I34" s="208">
        <f t="shared" si="6"/>
        <v>57</v>
      </c>
      <c r="J34" s="212">
        <v>65</v>
      </c>
      <c r="K34" s="212">
        <v>75</v>
      </c>
      <c r="L34" s="210">
        <f t="shared" si="1"/>
        <v>70</v>
      </c>
      <c r="M34" s="212">
        <v>50</v>
      </c>
      <c r="N34" s="213">
        <v>0</v>
      </c>
      <c r="O34" s="210">
        <f t="shared" si="3"/>
        <v>25</v>
      </c>
      <c r="P34" s="210">
        <f t="shared" si="4"/>
        <v>54.75</v>
      </c>
      <c r="Q34" s="204" t="str">
        <f t="shared" si="5"/>
        <v>Trung bình</v>
      </c>
    </row>
    <row r="35" spans="1:17" s="56" customFormat="1" ht="22.5" customHeight="1" x14ac:dyDescent="0.2">
      <c r="A35" s="204">
        <v>24</v>
      </c>
      <c r="B35" s="211" t="s">
        <v>1663</v>
      </c>
      <c r="C35" s="211" t="s">
        <v>1664</v>
      </c>
      <c r="D35" s="212">
        <v>70</v>
      </c>
      <c r="E35" s="212">
        <v>65</v>
      </c>
      <c r="F35" s="209">
        <f t="shared" si="2"/>
        <v>67.5</v>
      </c>
      <c r="G35" s="212">
        <v>64</v>
      </c>
      <c r="H35" s="212">
        <v>60</v>
      </c>
      <c r="I35" s="208">
        <f t="shared" si="6"/>
        <v>62</v>
      </c>
      <c r="J35" s="212">
        <v>74</v>
      </c>
      <c r="K35" s="212">
        <v>65</v>
      </c>
      <c r="L35" s="210">
        <f t="shared" si="1"/>
        <v>69.5</v>
      </c>
      <c r="M35" s="212">
        <v>80</v>
      </c>
      <c r="N35" s="213">
        <v>80</v>
      </c>
      <c r="O35" s="210">
        <f t="shared" si="3"/>
        <v>80</v>
      </c>
      <c r="P35" s="210">
        <f t="shared" si="4"/>
        <v>69.75</v>
      </c>
      <c r="Q35" s="204" t="str">
        <f t="shared" si="5"/>
        <v>Khá</v>
      </c>
    </row>
    <row r="36" spans="1:17" s="56" customFormat="1" ht="22.5" customHeight="1" x14ac:dyDescent="0.2">
      <c r="A36" s="204">
        <v>25</v>
      </c>
      <c r="B36" s="211" t="s">
        <v>1665</v>
      </c>
      <c r="C36" s="211" t="s">
        <v>1666</v>
      </c>
      <c r="D36" s="212">
        <v>60</v>
      </c>
      <c r="E36" s="212">
        <v>75</v>
      </c>
      <c r="F36" s="209">
        <f t="shared" si="2"/>
        <v>67.5</v>
      </c>
      <c r="G36" s="212">
        <v>64</v>
      </c>
      <c r="H36" s="212">
        <v>75</v>
      </c>
      <c r="I36" s="208">
        <f t="shared" si="6"/>
        <v>69.5</v>
      </c>
      <c r="J36" s="212">
        <v>64</v>
      </c>
      <c r="K36" s="212">
        <v>0</v>
      </c>
      <c r="L36" s="210">
        <f t="shared" si="1"/>
        <v>32</v>
      </c>
      <c r="M36" s="212">
        <v>50</v>
      </c>
      <c r="N36" s="213">
        <v>0</v>
      </c>
      <c r="O36" s="210">
        <f t="shared" si="3"/>
        <v>25</v>
      </c>
      <c r="P36" s="210">
        <f t="shared" si="4"/>
        <v>48.5</v>
      </c>
      <c r="Q36" s="204" t="str">
        <f t="shared" si="5"/>
        <v>Yếu</v>
      </c>
    </row>
    <row r="37" spans="1:17" s="56" customFormat="1" ht="22.5" customHeight="1" x14ac:dyDescent="0.2">
      <c r="A37" s="204">
        <v>26</v>
      </c>
      <c r="B37" s="211" t="s">
        <v>1667</v>
      </c>
      <c r="C37" s="211" t="s">
        <v>1668</v>
      </c>
      <c r="D37" s="212">
        <v>50</v>
      </c>
      <c r="E37" s="212">
        <v>80</v>
      </c>
      <c r="F37" s="209">
        <f t="shared" si="2"/>
        <v>65</v>
      </c>
      <c r="G37" s="212">
        <v>80</v>
      </c>
      <c r="H37" s="212">
        <v>61</v>
      </c>
      <c r="I37" s="208">
        <f t="shared" si="6"/>
        <v>70.5</v>
      </c>
      <c r="J37" s="212">
        <v>77</v>
      </c>
      <c r="K37" s="212">
        <v>65</v>
      </c>
      <c r="L37" s="210">
        <f t="shared" si="1"/>
        <v>71</v>
      </c>
      <c r="M37" s="212">
        <v>80</v>
      </c>
      <c r="N37" s="213">
        <v>80</v>
      </c>
      <c r="O37" s="210">
        <f t="shared" si="3"/>
        <v>80</v>
      </c>
      <c r="P37" s="210">
        <f t="shared" si="4"/>
        <v>71.625</v>
      </c>
      <c r="Q37" s="204" t="str">
        <f t="shared" si="5"/>
        <v>Khá</v>
      </c>
    </row>
    <row r="38" spans="1:17" s="56" customFormat="1" ht="22.5" customHeight="1" x14ac:dyDescent="0.2">
      <c r="A38" s="204">
        <v>27</v>
      </c>
      <c r="B38" s="211" t="s">
        <v>1669</v>
      </c>
      <c r="C38" s="211" t="s">
        <v>1670</v>
      </c>
      <c r="D38" s="212">
        <v>64</v>
      </c>
      <c r="E38" s="212">
        <v>86</v>
      </c>
      <c r="F38" s="209">
        <f t="shared" si="2"/>
        <v>75</v>
      </c>
      <c r="G38" s="212">
        <v>54</v>
      </c>
      <c r="H38" s="212">
        <v>84</v>
      </c>
      <c r="I38" s="208">
        <f t="shared" si="6"/>
        <v>69</v>
      </c>
      <c r="J38" s="212">
        <v>79</v>
      </c>
      <c r="K38" s="212">
        <v>79</v>
      </c>
      <c r="L38" s="210">
        <f t="shared" si="1"/>
        <v>79</v>
      </c>
      <c r="M38" s="212">
        <v>90</v>
      </c>
      <c r="N38" s="213">
        <v>89</v>
      </c>
      <c r="O38" s="210">
        <f t="shared" si="3"/>
        <v>89.5</v>
      </c>
      <c r="P38" s="210">
        <f t="shared" si="4"/>
        <v>78.125</v>
      </c>
      <c r="Q38" s="204" t="str">
        <f t="shared" si="5"/>
        <v>Khá</v>
      </c>
    </row>
    <row r="39" spans="1:17" s="56" customFormat="1" ht="22.5" customHeight="1" x14ac:dyDescent="0.2">
      <c r="A39" s="204">
        <v>28</v>
      </c>
      <c r="B39" s="211" t="s">
        <v>1671</v>
      </c>
      <c r="C39" s="211" t="s">
        <v>1672</v>
      </c>
      <c r="D39" s="212">
        <v>85</v>
      </c>
      <c r="E39" s="212">
        <v>65</v>
      </c>
      <c r="F39" s="209">
        <f t="shared" si="2"/>
        <v>75</v>
      </c>
      <c r="G39" s="212">
        <v>80</v>
      </c>
      <c r="H39" s="212">
        <v>74</v>
      </c>
      <c r="I39" s="208">
        <f t="shared" si="6"/>
        <v>77</v>
      </c>
      <c r="J39" s="212">
        <v>79</v>
      </c>
      <c r="K39" s="212">
        <v>84</v>
      </c>
      <c r="L39" s="210">
        <f t="shared" si="1"/>
        <v>81.5</v>
      </c>
      <c r="M39" s="212">
        <v>90</v>
      </c>
      <c r="N39" s="213">
        <v>89</v>
      </c>
      <c r="O39" s="210">
        <f t="shared" si="3"/>
        <v>89.5</v>
      </c>
      <c r="P39" s="210">
        <f t="shared" si="4"/>
        <v>80.75</v>
      </c>
      <c r="Q39" s="204" t="str">
        <f t="shared" si="5"/>
        <v>Tốt</v>
      </c>
    </row>
    <row r="40" spans="1:17" s="56" customFormat="1" ht="22.5" customHeight="1" x14ac:dyDescent="0.2">
      <c r="A40" s="204">
        <v>29</v>
      </c>
      <c r="B40" s="211" t="s">
        <v>1673</v>
      </c>
      <c r="C40" s="211" t="s">
        <v>1674</v>
      </c>
      <c r="D40" s="212">
        <v>66</v>
      </c>
      <c r="E40" s="212">
        <v>62</v>
      </c>
      <c r="F40" s="209">
        <f t="shared" si="2"/>
        <v>64</v>
      </c>
      <c r="G40" s="212">
        <v>80</v>
      </c>
      <c r="H40" s="212">
        <v>69</v>
      </c>
      <c r="I40" s="208">
        <f t="shared" si="6"/>
        <v>74.5</v>
      </c>
      <c r="J40" s="212">
        <v>81</v>
      </c>
      <c r="K40" s="212">
        <v>81</v>
      </c>
      <c r="L40" s="210">
        <f t="shared" si="1"/>
        <v>81</v>
      </c>
      <c r="M40" s="212">
        <v>90</v>
      </c>
      <c r="N40" s="213">
        <v>89</v>
      </c>
      <c r="O40" s="210">
        <f t="shared" si="3"/>
        <v>89.5</v>
      </c>
      <c r="P40" s="210">
        <f t="shared" si="4"/>
        <v>77.25</v>
      </c>
      <c r="Q40" s="204" t="str">
        <f t="shared" si="5"/>
        <v>Khá</v>
      </c>
    </row>
    <row r="41" spans="1:17" s="56" customFormat="1" ht="22.5" customHeight="1" x14ac:dyDescent="0.2">
      <c r="A41" s="204">
        <v>30</v>
      </c>
      <c r="B41" s="211" t="s">
        <v>1675</v>
      </c>
      <c r="C41" s="211" t="s">
        <v>1676</v>
      </c>
      <c r="D41" s="212">
        <v>93</v>
      </c>
      <c r="E41" s="212">
        <v>80</v>
      </c>
      <c r="F41" s="209">
        <f t="shared" si="2"/>
        <v>86.5</v>
      </c>
      <c r="G41" s="212">
        <v>82</v>
      </c>
      <c r="H41" s="212">
        <v>82</v>
      </c>
      <c r="I41" s="208">
        <f t="shared" si="6"/>
        <v>82</v>
      </c>
      <c r="J41" s="212">
        <v>81</v>
      </c>
      <c r="K41" s="212">
        <v>83</v>
      </c>
      <c r="L41" s="210">
        <f t="shared" si="1"/>
        <v>82</v>
      </c>
      <c r="M41" s="212">
        <v>86</v>
      </c>
      <c r="N41" s="213">
        <v>90</v>
      </c>
      <c r="O41" s="210">
        <f t="shared" si="3"/>
        <v>88</v>
      </c>
      <c r="P41" s="210">
        <f t="shared" si="4"/>
        <v>84.625</v>
      </c>
      <c r="Q41" s="204" t="str">
        <f t="shared" si="5"/>
        <v>Tốt</v>
      </c>
    </row>
    <row r="42" spans="1:17" s="56" customFormat="1" ht="22.5" customHeight="1" x14ac:dyDescent="0.2">
      <c r="A42" s="204">
        <v>31</v>
      </c>
      <c r="B42" s="211" t="s">
        <v>1677</v>
      </c>
      <c r="C42" s="211" t="s">
        <v>1678</v>
      </c>
      <c r="D42" s="212">
        <v>69</v>
      </c>
      <c r="E42" s="212">
        <v>76</v>
      </c>
      <c r="F42" s="209">
        <f t="shared" si="2"/>
        <v>72.5</v>
      </c>
      <c r="G42" s="212">
        <v>65</v>
      </c>
      <c r="H42" s="212">
        <v>92</v>
      </c>
      <c r="I42" s="208">
        <f t="shared" si="6"/>
        <v>78.5</v>
      </c>
      <c r="J42" s="212">
        <v>60</v>
      </c>
      <c r="K42" s="212">
        <v>83</v>
      </c>
      <c r="L42" s="210">
        <f t="shared" si="1"/>
        <v>71.5</v>
      </c>
      <c r="M42" s="212">
        <v>90</v>
      </c>
      <c r="N42" s="206">
        <v>95</v>
      </c>
      <c r="O42" s="210">
        <f t="shared" si="3"/>
        <v>92.5</v>
      </c>
      <c r="P42" s="210">
        <f t="shared" si="4"/>
        <v>78.75</v>
      </c>
      <c r="Q42" s="204" t="str">
        <f t="shared" si="5"/>
        <v>Khá</v>
      </c>
    </row>
    <row r="43" spans="1:17" s="56" customFormat="1" ht="22.5" customHeight="1" x14ac:dyDescent="0.2">
      <c r="A43" s="204">
        <v>32</v>
      </c>
      <c r="B43" s="211" t="s">
        <v>1679</v>
      </c>
      <c r="C43" s="211" t="s">
        <v>1680</v>
      </c>
      <c r="D43" s="212">
        <v>90</v>
      </c>
      <c r="E43" s="212">
        <v>88</v>
      </c>
      <c r="F43" s="209">
        <f t="shared" si="2"/>
        <v>89</v>
      </c>
      <c r="G43" s="212">
        <v>80</v>
      </c>
      <c r="H43" s="212">
        <v>77</v>
      </c>
      <c r="I43" s="208">
        <f t="shared" si="6"/>
        <v>78.5</v>
      </c>
      <c r="J43" s="212">
        <v>88</v>
      </c>
      <c r="K43" s="212">
        <v>90</v>
      </c>
      <c r="L43" s="210">
        <f t="shared" si="1"/>
        <v>89</v>
      </c>
      <c r="M43" s="212">
        <v>90</v>
      </c>
      <c r="N43" s="213">
        <v>89</v>
      </c>
      <c r="O43" s="210">
        <f t="shared" si="3"/>
        <v>89.5</v>
      </c>
      <c r="P43" s="210">
        <f t="shared" si="4"/>
        <v>86.5</v>
      </c>
      <c r="Q43" s="204" t="str">
        <f t="shared" si="5"/>
        <v>Tốt</v>
      </c>
    </row>
    <row r="44" spans="1:17" s="56" customFormat="1" ht="22.5" customHeight="1" x14ac:dyDescent="0.2">
      <c r="A44" s="204">
        <v>33</v>
      </c>
      <c r="B44" s="211" t="s">
        <v>1681</v>
      </c>
      <c r="C44" s="211" t="s">
        <v>1682</v>
      </c>
      <c r="D44" s="212">
        <v>71</v>
      </c>
      <c r="E44" s="212">
        <v>50</v>
      </c>
      <c r="F44" s="209">
        <f t="shared" si="2"/>
        <v>60.5</v>
      </c>
      <c r="G44" s="212">
        <v>55</v>
      </c>
      <c r="H44" s="212">
        <v>76</v>
      </c>
      <c r="I44" s="208">
        <f t="shared" si="6"/>
        <v>65.5</v>
      </c>
      <c r="J44" s="212">
        <v>84</v>
      </c>
      <c r="K44" s="212">
        <v>86</v>
      </c>
      <c r="L44" s="210">
        <f t="shared" si="1"/>
        <v>85</v>
      </c>
      <c r="M44" s="212">
        <v>85</v>
      </c>
      <c r="N44" s="213">
        <v>85</v>
      </c>
      <c r="O44" s="210">
        <f t="shared" si="3"/>
        <v>85</v>
      </c>
      <c r="P44" s="210">
        <f t="shared" si="4"/>
        <v>74</v>
      </c>
      <c r="Q44" s="204" t="str">
        <f t="shared" si="5"/>
        <v>Khá</v>
      </c>
    </row>
    <row r="45" spans="1:17" s="56" customFormat="1" ht="22.5" customHeight="1" x14ac:dyDescent="0.2">
      <c r="A45" s="204">
        <v>34</v>
      </c>
      <c r="B45" s="211" t="s">
        <v>1683</v>
      </c>
      <c r="C45" s="211" t="s">
        <v>1684</v>
      </c>
      <c r="D45" s="212">
        <v>92</v>
      </c>
      <c r="E45" s="212">
        <v>82</v>
      </c>
      <c r="F45" s="209">
        <f t="shared" si="2"/>
        <v>87</v>
      </c>
      <c r="G45" s="212">
        <v>82</v>
      </c>
      <c r="H45" s="212">
        <v>83</v>
      </c>
      <c r="I45" s="208">
        <f t="shared" si="6"/>
        <v>82.5</v>
      </c>
      <c r="J45" s="310" t="s">
        <v>1619</v>
      </c>
      <c r="K45" s="311"/>
      <c r="L45" s="311"/>
      <c r="M45" s="311"/>
      <c r="N45" s="311"/>
      <c r="O45" s="311"/>
      <c r="P45" s="311"/>
      <c r="Q45" s="312"/>
    </row>
    <row r="46" spans="1:17" s="56" customFormat="1" ht="22.5" customHeight="1" x14ac:dyDescent="0.2">
      <c r="A46" s="204">
        <v>35</v>
      </c>
      <c r="B46" s="211" t="s">
        <v>1685</v>
      </c>
      <c r="C46" s="211" t="s">
        <v>1686</v>
      </c>
      <c r="D46" s="212">
        <v>83</v>
      </c>
      <c r="E46" s="212">
        <v>50</v>
      </c>
      <c r="F46" s="209">
        <f t="shared" si="2"/>
        <v>66.5</v>
      </c>
      <c r="G46" s="212">
        <v>61</v>
      </c>
      <c r="H46" s="212">
        <v>70</v>
      </c>
      <c r="I46" s="208">
        <f t="shared" si="6"/>
        <v>65.5</v>
      </c>
      <c r="J46" s="212">
        <v>85</v>
      </c>
      <c r="K46" s="212">
        <v>78</v>
      </c>
      <c r="L46" s="210">
        <f t="shared" si="1"/>
        <v>81.5</v>
      </c>
      <c r="M46" s="212">
        <v>64</v>
      </c>
      <c r="N46" s="213">
        <v>70</v>
      </c>
      <c r="O46" s="210">
        <f t="shared" si="3"/>
        <v>67</v>
      </c>
      <c r="P46" s="210">
        <f t="shared" si="4"/>
        <v>70.125</v>
      </c>
      <c r="Q46" s="204" t="str">
        <f t="shared" si="5"/>
        <v>Khá</v>
      </c>
    </row>
    <row r="47" spans="1:17" s="56" customFormat="1" ht="22.5" customHeight="1" x14ac:dyDescent="0.2">
      <c r="A47" s="204">
        <v>36</v>
      </c>
      <c r="B47" s="211" t="s">
        <v>1687</v>
      </c>
      <c r="C47" s="211" t="s">
        <v>1040</v>
      </c>
      <c r="D47" s="212">
        <v>90</v>
      </c>
      <c r="E47" s="212">
        <v>85</v>
      </c>
      <c r="F47" s="209">
        <f t="shared" si="2"/>
        <v>87.5</v>
      </c>
      <c r="G47" s="212">
        <v>75</v>
      </c>
      <c r="H47" s="212">
        <v>90</v>
      </c>
      <c r="I47" s="208">
        <f t="shared" si="6"/>
        <v>82.5</v>
      </c>
      <c r="J47" s="212">
        <v>85</v>
      </c>
      <c r="K47" s="212">
        <v>84</v>
      </c>
      <c r="L47" s="210">
        <f t="shared" si="1"/>
        <v>84.5</v>
      </c>
      <c r="M47" s="212">
        <v>86</v>
      </c>
      <c r="N47" s="213">
        <v>90</v>
      </c>
      <c r="O47" s="210">
        <f t="shared" si="3"/>
        <v>88</v>
      </c>
      <c r="P47" s="210">
        <f t="shared" si="4"/>
        <v>85.625</v>
      </c>
      <c r="Q47" s="204" t="str">
        <f t="shared" si="5"/>
        <v>Tốt</v>
      </c>
    </row>
    <row r="48" spans="1:17" s="56" customFormat="1" ht="22.5" customHeight="1" x14ac:dyDescent="0.2">
      <c r="A48" s="204">
        <v>37</v>
      </c>
      <c r="B48" s="211" t="s">
        <v>1688</v>
      </c>
      <c r="C48" s="211" t="s">
        <v>1689</v>
      </c>
      <c r="D48" s="212">
        <v>79</v>
      </c>
      <c r="E48" s="212">
        <v>75</v>
      </c>
      <c r="F48" s="209">
        <f t="shared" si="2"/>
        <v>77</v>
      </c>
      <c r="G48" s="212">
        <v>65</v>
      </c>
      <c r="H48" s="212">
        <v>64</v>
      </c>
      <c r="I48" s="208">
        <f t="shared" si="6"/>
        <v>64.5</v>
      </c>
      <c r="J48" s="212">
        <v>81</v>
      </c>
      <c r="K48" s="212">
        <v>79</v>
      </c>
      <c r="L48" s="210">
        <f t="shared" si="1"/>
        <v>80</v>
      </c>
      <c r="M48" s="212">
        <v>86</v>
      </c>
      <c r="N48" s="213">
        <v>86</v>
      </c>
      <c r="O48" s="210">
        <f t="shared" si="3"/>
        <v>86</v>
      </c>
      <c r="P48" s="210">
        <f t="shared" si="4"/>
        <v>76.875</v>
      </c>
      <c r="Q48" s="204" t="str">
        <f t="shared" si="5"/>
        <v>Khá</v>
      </c>
    </row>
    <row r="49" spans="1:17" s="56" customFormat="1" ht="22.5" customHeight="1" x14ac:dyDescent="0.2">
      <c r="A49" s="204">
        <v>38</v>
      </c>
      <c r="B49" s="211" t="s">
        <v>1690</v>
      </c>
      <c r="C49" s="211" t="s">
        <v>1691</v>
      </c>
      <c r="D49" s="212">
        <v>75</v>
      </c>
      <c r="E49" s="212">
        <v>68</v>
      </c>
      <c r="F49" s="209">
        <f t="shared" si="2"/>
        <v>71.5</v>
      </c>
      <c r="G49" s="212">
        <v>60</v>
      </c>
      <c r="H49" s="212">
        <v>60</v>
      </c>
      <c r="I49" s="208">
        <f t="shared" si="6"/>
        <v>60</v>
      </c>
      <c r="J49" s="212">
        <v>78</v>
      </c>
      <c r="K49" s="212">
        <v>70</v>
      </c>
      <c r="L49" s="210">
        <f t="shared" si="1"/>
        <v>74</v>
      </c>
      <c r="M49" s="212">
        <v>80</v>
      </c>
      <c r="N49" s="213">
        <v>80</v>
      </c>
      <c r="O49" s="210">
        <f t="shared" si="3"/>
        <v>80</v>
      </c>
      <c r="P49" s="210">
        <f t="shared" si="4"/>
        <v>71.375</v>
      </c>
      <c r="Q49" s="204" t="str">
        <f t="shared" si="5"/>
        <v>Khá</v>
      </c>
    </row>
    <row r="50" spans="1:17" s="56" customFormat="1" ht="22.5" customHeight="1" x14ac:dyDescent="0.2">
      <c r="A50" s="204">
        <v>39</v>
      </c>
      <c r="B50" s="211" t="s">
        <v>1692</v>
      </c>
      <c r="C50" s="211" t="s">
        <v>1693</v>
      </c>
      <c r="D50" s="212">
        <v>92</v>
      </c>
      <c r="E50" s="212">
        <v>94</v>
      </c>
      <c r="F50" s="209">
        <f t="shared" si="2"/>
        <v>93</v>
      </c>
      <c r="G50" s="212">
        <v>74</v>
      </c>
      <c r="H50" s="212">
        <v>87</v>
      </c>
      <c r="I50" s="208">
        <f t="shared" si="6"/>
        <v>80.5</v>
      </c>
      <c r="J50" s="212">
        <v>82</v>
      </c>
      <c r="K50" s="212">
        <v>91</v>
      </c>
      <c r="L50" s="210">
        <f t="shared" si="1"/>
        <v>86.5</v>
      </c>
      <c r="M50" s="212">
        <v>90</v>
      </c>
      <c r="N50" s="213">
        <v>90</v>
      </c>
      <c r="O50" s="210">
        <f t="shared" si="3"/>
        <v>90</v>
      </c>
      <c r="P50" s="210">
        <f t="shared" si="4"/>
        <v>87.5</v>
      </c>
      <c r="Q50" s="204" t="str">
        <f t="shared" si="5"/>
        <v>Tốt</v>
      </c>
    </row>
    <row r="51" spans="1:17" s="56" customFormat="1" ht="22.5" customHeight="1" x14ac:dyDescent="0.2">
      <c r="A51" s="204">
        <v>40</v>
      </c>
      <c r="B51" s="211" t="s">
        <v>1694</v>
      </c>
      <c r="C51" s="211" t="s">
        <v>1695</v>
      </c>
      <c r="D51" s="212">
        <v>91</v>
      </c>
      <c r="E51" s="212">
        <v>88</v>
      </c>
      <c r="F51" s="209">
        <f t="shared" si="2"/>
        <v>89.5</v>
      </c>
      <c r="G51" s="212">
        <v>0</v>
      </c>
      <c r="H51" s="212">
        <v>80</v>
      </c>
      <c r="I51" s="208">
        <f t="shared" si="6"/>
        <v>40</v>
      </c>
      <c r="J51" s="212">
        <v>95</v>
      </c>
      <c r="K51" s="212">
        <v>94</v>
      </c>
      <c r="L51" s="210">
        <f t="shared" si="1"/>
        <v>94.5</v>
      </c>
      <c r="M51" s="212">
        <v>80</v>
      </c>
      <c r="N51" s="213">
        <v>80</v>
      </c>
      <c r="O51" s="210">
        <f t="shared" si="3"/>
        <v>80</v>
      </c>
      <c r="P51" s="210">
        <f t="shared" si="4"/>
        <v>76</v>
      </c>
      <c r="Q51" s="204" t="str">
        <f t="shared" si="5"/>
        <v>Khá</v>
      </c>
    </row>
    <row r="52" spans="1:17" s="56" customFormat="1" ht="22.5" customHeight="1" x14ac:dyDescent="0.2">
      <c r="A52" s="204">
        <v>41</v>
      </c>
      <c r="B52" s="211" t="s">
        <v>1696</v>
      </c>
      <c r="C52" s="211" t="s">
        <v>1697</v>
      </c>
      <c r="D52" s="212">
        <v>88</v>
      </c>
      <c r="E52" s="212">
        <v>50</v>
      </c>
      <c r="F52" s="209">
        <f t="shared" si="2"/>
        <v>69</v>
      </c>
      <c r="G52" s="212">
        <v>84</v>
      </c>
      <c r="H52" s="212">
        <v>91</v>
      </c>
      <c r="I52" s="208">
        <f t="shared" si="6"/>
        <v>87.5</v>
      </c>
      <c r="J52" s="212">
        <v>85</v>
      </c>
      <c r="K52" s="212">
        <v>81</v>
      </c>
      <c r="L52" s="210">
        <f t="shared" si="1"/>
        <v>83</v>
      </c>
      <c r="M52" s="212">
        <v>90</v>
      </c>
      <c r="N52" s="213">
        <v>91</v>
      </c>
      <c r="O52" s="210">
        <f t="shared" si="3"/>
        <v>90.5</v>
      </c>
      <c r="P52" s="210">
        <f t="shared" si="4"/>
        <v>82.5</v>
      </c>
      <c r="Q52" s="204" t="str">
        <f t="shared" si="5"/>
        <v>Tốt</v>
      </c>
    </row>
    <row r="53" spans="1:17" s="56" customFormat="1" ht="22.5" customHeight="1" x14ac:dyDescent="0.2">
      <c r="A53" s="204">
        <v>42</v>
      </c>
      <c r="B53" s="211" t="s">
        <v>1698</v>
      </c>
      <c r="C53" s="211" t="s">
        <v>1699</v>
      </c>
      <c r="D53" s="212">
        <v>95</v>
      </c>
      <c r="E53" s="212">
        <v>87</v>
      </c>
      <c r="F53" s="209">
        <f t="shared" si="2"/>
        <v>91</v>
      </c>
      <c r="G53" s="212">
        <v>86</v>
      </c>
      <c r="H53" s="212">
        <v>90</v>
      </c>
      <c r="I53" s="208">
        <f t="shared" si="6"/>
        <v>88</v>
      </c>
      <c r="J53" s="212">
        <v>82</v>
      </c>
      <c r="K53" s="212">
        <v>86</v>
      </c>
      <c r="L53" s="210">
        <f t="shared" si="1"/>
        <v>84</v>
      </c>
      <c r="M53" s="212">
        <v>87</v>
      </c>
      <c r="N53" s="213">
        <v>90</v>
      </c>
      <c r="O53" s="210">
        <f t="shared" si="3"/>
        <v>88.5</v>
      </c>
      <c r="P53" s="210">
        <f t="shared" si="4"/>
        <v>87.875</v>
      </c>
      <c r="Q53" s="204" t="str">
        <f t="shared" si="5"/>
        <v>Tốt</v>
      </c>
    </row>
    <row r="54" spans="1:17" s="56" customFormat="1" ht="22.5" customHeight="1" x14ac:dyDescent="0.2">
      <c r="A54" s="204">
        <v>43</v>
      </c>
      <c r="B54" s="211" t="s">
        <v>1700</v>
      </c>
      <c r="C54" s="211" t="s">
        <v>1701</v>
      </c>
      <c r="D54" s="212">
        <v>70</v>
      </c>
      <c r="E54" s="212">
        <v>80</v>
      </c>
      <c r="F54" s="209">
        <f t="shared" si="2"/>
        <v>75</v>
      </c>
      <c r="G54" s="212">
        <v>52</v>
      </c>
      <c r="H54" s="212">
        <v>93</v>
      </c>
      <c r="I54" s="208">
        <f t="shared" si="6"/>
        <v>72.5</v>
      </c>
      <c r="J54" s="212">
        <v>81</v>
      </c>
      <c r="K54" s="212">
        <v>97</v>
      </c>
      <c r="L54" s="210">
        <f t="shared" si="1"/>
        <v>89</v>
      </c>
      <c r="M54" s="212">
        <v>97</v>
      </c>
      <c r="N54" s="213">
        <v>98</v>
      </c>
      <c r="O54" s="210">
        <f t="shared" si="3"/>
        <v>97.5</v>
      </c>
      <c r="P54" s="210">
        <f t="shared" si="4"/>
        <v>83.5</v>
      </c>
      <c r="Q54" s="204" t="str">
        <f t="shared" si="5"/>
        <v>Tốt</v>
      </c>
    </row>
    <row r="55" spans="1:17" s="56" customFormat="1" ht="22.5" customHeight="1" x14ac:dyDescent="0.2">
      <c r="A55" s="204">
        <v>44</v>
      </c>
      <c r="B55" s="211" t="s">
        <v>1702</v>
      </c>
      <c r="C55" s="211" t="s">
        <v>1703</v>
      </c>
      <c r="D55" s="212">
        <v>72</v>
      </c>
      <c r="E55" s="212">
        <v>72</v>
      </c>
      <c r="F55" s="209">
        <f t="shared" si="2"/>
        <v>72</v>
      </c>
      <c r="G55" s="212">
        <v>63</v>
      </c>
      <c r="H55" s="212">
        <v>67</v>
      </c>
      <c r="I55" s="208">
        <f t="shared" si="6"/>
        <v>65</v>
      </c>
      <c r="J55" s="212">
        <v>72</v>
      </c>
      <c r="K55" s="212">
        <v>79</v>
      </c>
      <c r="L55" s="210">
        <f t="shared" si="1"/>
        <v>75.5</v>
      </c>
      <c r="M55" s="212">
        <v>82</v>
      </c>
      <c r="N55" s="213">
        <v>82</v>
      </c>
      <c r="O55" s="210">
        <f t="shared" si="3"/>
        <v>82</v>
      </c>
      <c r="P55" s="210">
        <f t="shared" si="4"/>
        <v>73.625</v>
      </c>
      <c r="Q55" s="204" t="str">
        <f t="shared" si="5"/>
        <v>Khá</v>
      </c>
    </row>
    <row r="56" spans="1:17" s="56" customFormat="1" ht="22.5" customHeight="1" x14ac:dyDescent="0.2">
      <c r="A56" s="204">
        <v>45</v>
      </c>
      <c r="B56" s="211" t="s">
        <v>1704</v>
      </c>
      <c r="C56" s="211" t="s">
        <v>1705</v>
      </c>
      <c r="D56" s="212">
        <v>70</v>
      </c>
      <c r="E56" s="212">
        <v>65</v>
      </c>
      <c r="F56" s="209">
        <f t="shared" si="2"/>
        <v>67.5</v>
      </c>
      <c r="G56" s="212">
        <v>64</v>
      </c>
      <c r="H56" s="212">
        <v>53</v>
      </c>
      <c r="I56" s="208">
        <f t="shared" si="6"/>
        <v>58.5</v>
      </c>
      <c r="J56" s="212">
        <v>64</v>
      </c>
      <c r="K56" s="212">
        <v>65</v>
      </c>
      <c r="L56" s="210">
        <f t="shared" si="1"/>
        <v>64.5</v>
      </c>
      <c r="M56" s="212">
        <v>64</v>
      </c>
      <c r="N56" s="213">
        <v>70</v>
      </c>
      <c r="O56" s="210">
        <f t="shared" si="3"/>
        <v>67</v>
      </c>
      <c r="P56" s="210">
        <f t="shared" si="4"/>
        <v>64.375</v>
      </c>
      <c r="Q56" s="204" t="str">
        <f t="shared" si="5"/>
        <v>Trung bình</v>
      </c>
    </row>
    <row r="57" spans="1:17" s="56" customFormat="1" ht="22.5" customHeight="1" x14ac:dyDescent="0.2">
      <c r="A57" s="204">
        <v>46</v>
      </c>
      <c r="B57" s="211" t="s">
        <v>1706</v>
      </c>
      <c r="C57" s="211" t="s">
        <v>1707</v>
      </c>
      <c r="D57" s="212">
        <v>93</v>
      </c>
      <c r="E57" s="212">
        <v>93</v>
      </c>
      <c r="F57" s="209">
        <f t="shared" si="2"/>
        <v>93</v>
      </c>
      <c r="G57" s="212">
        <v>80</v>
      </c>
      <c r="H57" s="212">
        <v>82</v>
      </c>
      <c r="I57" s="208">
        <f t="shared" si="6"/>
        <v>81</v>
      </c>
      <c r="J57" s="212">
        <v>90</v>
      </c>
      <c r="K57" s="212">
        <v>94</v>
      </c>
      <c r="L57" s="210">
        <f t="shared" si="1"/>
        <v>92</v>
      </c>
      <c r="M57" s="212">
        <v>95</v>
      </c>
      <c r="N57" s="213">
        <v>95</v>
      </c>
      <c r="O57" s="210">
        <f t="shared" si="3"/>
        <v>95</v>
      </c>
      <c r="P57" s="210">
        <f t="shared" si="4"/>
        <v>90.25</v>
      </c>
      <c r="Q57" s="204" t="str">
        <f t="shared" si="5"/>
        <v>Xuất sắc</v>
      </c>
    </row>
    <row r="58" spans="1:17" s="56" customFormat="1" ht="22.5" customHeight="1" x14ac:dyDescent="0.2">
      <c r="A58" s="204">
        <v>47</v>
      </c>
      <c r="B58" s="211" t="s">
        <v>1708</v>
      </c>
      <c r="C58" s="211" t="s">
        <v>1709</v>
      </c>
      <c r="D58" s="212">
        <v>85</v>
      </c>
      <c r="E58" s="212">
        <v>89</v>
      </c>
      <c r="F58" s="209">
        <f t="shared" si="2"/>
        <v>87</v>
      </c>
      <c r="G58" s="212">
        <v>85</v>
      </c>
      <c r="H58" s="212">
        <v>80</v>
      </c>
      <c r="I58" s="208">
        <f t="shared" si="6"/>
        <v>82.5</v>
      </c>
      <c r="J58" s="212">
        <v>91</v>
      </c>
      <c r="K58" s="212">
        <v>98</v>
      </c>
      <c r="L58" s="210">
        <f t="shared" si="1"/>
        <v>94.5</v>
      </c>
      <c r="M58" s="212">
        <v>95</v>
      </c>
      <c r="N58" s="213">
        <v>98</v>
      </c>
      <c r="O58" s="210">
        <f t="shared" si="3"/>
        <v>96.5</v>
      </c>
      <c r="P58" s="210">
        <f t="shared" si="4"/>
        <v>90.125</v>
      </c>
      <c r="Q58" s="204" t="str">
        <f t="shared" si="5"/>
        <v>Xuất sắc</v>
      </c>
    </row>
    <row r="59" spans="1:17" s="56" customFormat="1" ht="22.5" customHeight="1" x14ac:dyDescent="0.2">
      <c r="A59" s="204">
        <v>48</v>
      </c>
      <c r="B59" s="211" t="s">
        <v>1710</v>
      </c>
      <c r="C59" s="211" t="s">
        <v>1711</v>
      </c>
      <c r="D59" s="212">
        <v>94</v>
      </c>
      <c r="E59" s="212">
        <v>94</v>
      </c>
      <c r="F59" s="209">
        <f t="shared" si="2"/>
        <v>94</v>
      </c>
      <c r="G59" s="212">
        <v>83</v>
      </c>
      <c r="H59" s="212">
        <v>82</v>
      </c>
      <c r="I59" s="208">
        <f t="shared" si="6"/>
        <v>82.5</v>
      </c>
      <c r="J59" s="319" t="s">
        <v>1619</v>
      </c>
      <c r="K59" s="320"/>
      <c r="L59" s="320"/>
      <c r="M59" s="320"/>
      <c r="N59" s="320"/>
      <c r="O59" s="320"/>
      <c r="P59" s="320"/>
      <c r="Q59" s="321"/>
    </row>
    <row r="60" spans="1:17" s="56" customFormat="1" ht="22.5" customHeight="1" x14ac:dyDescent="0.2">
      <c r="A60" s="204">
        <v>49</v>
      </c>
      <c r="B60" s="211" t="s">
        <v>1655</v>
      </c>
      <c r="C60" s="211" t="s">
        <v>1712</v>
      </c>
      <c r="D60" s="212">
        <v>72</v>
      </c>
      <c r="E60" s="212">
        <v>77</v>
      </c>
      <c r="F60" s="209">
        <f t="shared" si="2"/>
        <v>74.5</v>
      </c>
      <c r="G60" s="212">
        <v>83</v>
      </c>
      <c r="H60" s="212">
        <v>79</v>
      </c>
      <c r="I60" s="208">
        <f t="shared" si="6"/>
        <v>81</v>
      </c>
      <c r="J60" s="212">
        <v>80</v>
      </c>
      <c r="K60" s="212">
        <v>78</v>
      </c>
      <c r="L60" s="210">
        <f t="shared" si="1"/>
        <v>79</v>
      </c>
      <c r="M60" s="212">
        <v>80</v>
      </c>
      <c r="N60" s="213">
        <v>80</v>
      </c>
      <c r="O60" s="210">
        <f t="shared" si="3"/>
        <v>80</v>
      </c>
      <c r="P60" s="210">
        <f t="shared" si="4"/>
        <v>78.625</v>
      </c>
      <c r="Q60" s="204" t="str">
        <f t="shared" si="5"/>
        <v>Khá</v>
      </c>
    </row>
    <row r="61" spans="1:17" s="56" customFormat="1" ht="22.5" customHeight="1" x14ac:dyDescent="0.2">
      <c r="A61" s="204">
        <v>50</v>
      </c>
      <c r="B61" s="211" t="s">
        <v>1713</v>
      </c>
      <c r="C61" s="211" t="s">
        <v>1714</v>
      </c>
      <c r="D61" s="212">
        <v>92</v>
      </c>
      <c r="E61" s="212">
        <v>88</v>
      </c>
      <c r="F61" s="209">
        <f t="shared" si="2"/>
        <v>90</v>
      </c>
      <c r="G61" s="212">
        <v>89</v>
      </c>
      <c r="H61" s="212">
        <v>65</v>
      </c>
      <c r="I61" s="208">
        <f t="shared" si="6"/>
        <v>77</v>
      </c>
      <c r="J61" s="212">
        <v>64</v>
      </c>
      <c r="K61" s="212">
        <v>0</v>
      </c>
      <c r="L61" s="210">
        <f t="shared" si="1"/>
        <v>32</v>
      </c>
      <c r="M61" s="212">
        <v>50</v>
      </c>
      <c r="N61" s="213">
        <v>70</v>
      </c>
      <c r="O61" s="210">
        <f t="shared" si="3"/>
        <v>60</v>
      </c>
      <c r="P61" s="210">
        <f t="shared" si="4"/>
        <v>64.75</v>
      </c>
      <c r="Q61" s="204" t="str">
        <f t="shared" si="5"/>
        <v>Trung bình</v>
      </c>
    </row>
    <row r="62" spans="1:17" s="56" customFormat="1" ht="22.5" customHeight="1" x14ac:dyDescent="0.2"/>
    <row r="63" spans="1:17" s="56" customFormat="1" ht="22.5" customHeight="1" x14ac:dyDescent="0.25">
      <c r="A63" s="318" t="s">
        <v>1881</v>
      </c>
      <c r="B63" s="318"/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</row>
    <row r="64" spans="1:17" s="56" customFormat="1" ht="22.5" customHeight="1" x14ac:dyDescent="0.2">
      <c r="A64" s="265" t="s">
        <v>4</v>
      </c>
      <c r="B64" s="265" t="s">
        <v>1014</v>
      </c>
      <c r="C64" s="265" t="s">
        <v>1015</v>
      </c>
      <c r="D64" s="265" t="s">
        <v>8</v>
      </c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65"/>
      <c r="P64" s="250" t="s">
        <v>13</v>
      </c>
      <c r="Q64" s="265" t="s">
        <v>14</v>
      </c>
    </row>
    <row r="65" spans="1:17" s="56" customFormat="1" ht="22.5" customHeight="1" x14ac:dyDescent="0.2">
      <c r="A65" s="265"/>
      <c r="B65" s="265"/>
      <c r="C65" s="265"/>
      <c r="D65" s="313" t="s">
        <v>9</v>
      </c>
      <c r="E65" s="314"/>
      <c r="F65" s="254" t="s">
        <v>17</v>
      </c>
      <c r="G65" s="313" t="s">
        <v>10</v>
      </c>
      <c r="H65" s="314"/>
      <c r="I65" s="254" t="s">
        <v>17</v>
      </c>
      <c r="J65" s="313" t="s">
        <v>11</v>
      </c>
      <c r="K65" s="314"/>
      <c r="L65" s="316" t="s">
        <v>17</v>
      </c>
      <c r="M65" s="313" t="s">
        <v>12</v>
      </c>
      <c r="N65" s="314"/>
      <c r="O65" s="265" t="s">
        <v>17</v>
      </c>
      <c r="P65" s="250"/>
      <c r="Q65" s="265"/>
    </row>
    <row r="66" spans="1:17" s="56" customFormat="1" ht="22.5" customHeight="1" x14ac:dyDescent="0.2">
      <c r="A66" s="316"/>
      <c r="B66" s="316"/>
      <c r="C66" s="316"/>
      <c r="D66" s="92" t="s">
        <v>15</v>
      </c>
      <c r="E66" s="92" t="s">
        <v>16</v>
      </c>
      <c r="F66" s="315"/>
      <c r="G66" s="92" t="s">
        <v>18</v>
      </c>
      <c r="H66" s="92" t="s">
        <v>19</v>
      </c>
      <c r="I66" s="315"/>
      <c r="J66" s="92" t="s">
        <v>20</v>
      </c>
      <c r="K66" s="92" t="s">
        <v>21</v>
      </c>
      <c r="L66" s="317"/>
      <c r="M66" s="92" t="s">
        <v>22</v>
      </c>
      <c r="N66" s="93" t="s">
        <v>23</v>
      </c>
      <c r="O66" s="316"/>
      <c r="P66" s="254"/>
      <c r="Q66" s="316"/>
    </row>
    <row r="67" spans="1:17" s="56" customFormat="1" ht="22.5" customHeight="1" x14ac:dyDescent="0.2">
      <c r="A67" s="214">
        <v>1</v>
      </c>
      <c r="B67" s="211" t="s">
        <v>1715</v>
      </c>
      <c r="C67" s="211" t="s">
        <v>1716</v>
      </c>
      <c r="D67" s="212">
        <v>95</v>
      </c>
      <c r="E67" s="212">
        <v>96</v>
      </c>
      <c r="F67" s="209">
        <f>(D67+E67)/2</f>
        <v>95.5</v>
      </c>
      <c r="G67" s="212">
        <v>90</v>
      </c>
      <c r="H67" s="212">
        <v>95</v>
      </c>
      <c r="I67" s="208">
        <f>(G67+H67)/2</f>
        <v>92.5</v>
      </c>
      <c r="J67" s="212">
        <v>90</v>
      </c>
      <c r="K67" s="212">
        <v>94</v>
      </c>
      <c r="L67" s="210">
        <f t="shared" ref="L67:L107" si="7">(J67+K67)/2</f>
        <v>92</v>
      </c>
      <c r="M67" s="212">
        <v>95</v>
      </c>
      <c r="N67" s="213">
        <v>96</v>
      </c>
      <c r="O67" s="210">
        <f t="shared" ref="O67:O107" si="8">(M67+N67)/2</f>
        <v>95.5</v>
      </c>
      <c r="P67" s="210">
        <f>(F67+I67+L67+O67)/4</f>
        <v>93.875</v>
      </c>
      <c r="Q67" s="204" t="str">
        <f t="shared" ref="Q67:Q107" si="9">IF(P67&gt;=90,"Xuất sắc",IF(P67&gt;=80,"Tốt",IF(P67&gt;=65,"Khá",IF(P67&gt;=50,"Trung bình",IF(P67&gt;=35,"Yếu","Kém")))))</f>
        <v>Xuất sắc</v>
      </c>
    </row>
    <row r="68" spans="1:17" s="56" customFormat="1" ht="22.5" customHeight="1" x14ac:dyDescent="0.2">
      <c r="A68" s="214">
        <v>2</v>
      </c>
      <c r="B68" s="211" t="s">
        <v>1717</v>
      </c>
      <c r="C68" s="211" t="s">
        <v>1718</v>
      </c>
      <c r="D68" s="212">
        <v>87</v>
      </c>
      <c r="E68" s="212">
        <v>83</v>
      </c>
      <c r="F68" s="209">
        <f t="shared" ref="F68:F107" si="10">(D68+E68)/2</f>
        <v>85</v>
      </c>
      <c r="G68" s="212">
        <v>80</v>
      </c>
      <c r="H68" s="212">
        <v>91</v>
      </c>
      <c r="I68" s="208">
        <f t="shared" ref="I68:I107" si="11">(G68+H68)/2</f>
        <v>85.5</v>
      </c>
      <c r="J68" s="212">
        <v>92</v>
      </c>
      <c r="K68" s="212">
        <v>95</v>
      </c>
      <c r="L68" s="210">
        <f t="shared" si="7"/>
        <v>93.5</v>
      </c>
      <c r="M68" s="212">
        <v>64</v>
      </c>
      <c r="N68" s="213">
        <v>90</v>
      </c>
      <c r="O68" s="210">
        <f t="shared" si="8"/>
        <v>77</v>
      </c>
      <c r="P68" s="210">
        <f t="shared" ref="P68:P107" si="12">(F68+I68+L68+O68)/4</f>
        <v>85.25</v>
      </c>
      <c r="Q68" s="204" t="str">
        <f t="shared" si="9"/>
        <v>Tốt</v>
      </c>
    </row>
    <row r="69" spans="1:17" s="56" customFormat="1" ht="22.5" customHeight="1" x14ac:dyDescent="0.2">
      <c r="A69" s="214">
        <v>3</v>
      </c>
      <c r="B69" s="211" t="s">
        <v>1719</v>
      </c>
      <c r="C69" s="211" t="s">
        <v>1720</v>
      </c>
      <c r="D69" s="212">
        <v>85</v>
      </c>
      <c r="E69" s="212">
        <v>80</v>
      </c>
      <c r="F69" s="209">
        <f t="shared" si="10"/>
        <v>82.5</v>
      </c>
      <c r="G69" s="212">
        <v>81</v>
      </c>
      <c r="H69" s="212">
        <v>80</v>
      </c>
      <c r="I69" s="208">
        <f t="shared" si="11"/>
        <v>80.5</v>
      </c>
      <c r="J69" s="212">
        <v>85</v>
      </c>
      <c r="K69" s="212">
        <v>82</v>
      </c>
      <c r="L69" s="210">
        <f t="shared" si="7"/>
        <v>83.5</v>
      </c>
      <c r="M69" s="212">
        <v>89</v>
      </c>
      <c r="N69" s="213">
        <v>89</v>
      </c>
      <c r="O69" s="210">
        <f t="shared" si="8"/>
        <v>89</v>
      </c>
      <c r="P69" s="210">
        <f t="shared" si="12"/>
        <v>83.875</v>
      </c>
      <c r="Q69" s="204" t="str">
        <f t="shared" si="9"/>
        <v>Tốt</v>
      </c>
    </row>
    <row r="70" spans="1:17" s="56" customFormat="1" ht="22.5" customHeight="1" x14ac:dyDescent="0.2">
      <c r="A70" s="214">
        <v>4</v>
      </c>
      <c r="B70" s="211" t="s">
        <v>1721</v>
      </c>
      <c r="C70" s="211" t="s">
        <v>1722</v>
      </c>
      <c r="D70" s="212">
        <v>66</v>
      </c>
      <c r="E70" s="212">
        <v>78</v>
      </c>
      <c r="F70" s="209">
        <f t="shared" si="10"/>
        <v>72</v>
      </c>
      <c r="G70" s="212">
        <v>64</v>
      </c>
      <c r="H70" s="212">
        <v>81</v>
      </c>
      <c r="I70" s="208">
        <f t="shared" si="11"/>
        <v>72.5</v>
      </c>
      <c r="J70" s="310" t="s">
        <v>1619</v>
      </c>
      <c r="K70" s="311"/>
      <c r="L70" s="311"/>
      <c r="M70" s="311"/>
      <c r="N70" s="311"/>
      <c r="O70" s="311"/>
      <c r="P70" s="311"/>
      <c r="Q70" s="312"/>
    </row>
    <row r="71" spans="1:17" s="56" customFormat="1" ht="22.5" customHeight="1" x14ac:dyDescent="0.2">
      <c r="A71" s="214">
        <v>5</v>
      </c>
      <c r="B71" s="211" t="s">
        <v>1723</v>
      </c>
      <c r="C71" s="211" t="s">
        <v>1724</v>
      </c>
      <c r="D71" s="212">
        <v>83</v>
      </c>
      <c r="E71" s="212">
        <v>90</v>
      </c>
      <c r="F71" s="209">
        <f t="shared" si="10"/>
        <v>86.5</v>
      </c>
      <c r="G71" s="212">
        <v>64</v>
      </c>
      <c r="H71" s="212">
        <v>80</v>
      </c>
      <c r="I71" s="208">
        <f t="shared" si="11"/>
        <v>72</v>
      </c>
      <c r="J71" s="212">
        <v>88</v>
      </c>
      <c r="K71" s="212">
        <v>81</v>
      </c>
      <c r="L71" s="210">
        <f t="shared" si="7"/>
        <v>84.5</v>
      </c>
      <c r="M71" s="212">
        <v>64</v>
      </c>
      <c r="N71" s="213">
        <v>84</v>
      </c>
      <c r="O71" s="210">
        <f t="shared" si="8"/>
        <v>74</v>
      </c>
      <c r="P71" s="210">
        <f t="shared" si="12"/>
        <v>79.25</v>
      </c>
      <c r="Q71" s="204" t="str">
        <f t="shared" si="9"/>
        <v>Khá</v>
      </c>
    </row>
    <row r="72" spans="1:17" s="56" customFormat="1" ht="22.5" customHeight="1" x14ac:dyDescent="0.2">
      <c r="A72" s="214">
        <v>6</v>
      </c>
      <c r="B72" s="211" t="s">
        <v>1725</v>
      </c>
      <c r="C72" s="211" t="s">
        <v>1726</v>
      </c>
      <c r="D72" s="212">
        <v>86</v>
      </c>
      <c r="E72" s="212">
        <v>87</v>
      </c>
      <c r="F72" s="209">
        <f t="shared" si="10"/>
        <v>86.5</v>
      </c>
      <c r="G72" s="212">
        <v>86</v>
      </c>
      <c r="H72" s="212">
        <v>75</v>
      </c>
      <c r="I72" s="208">
        <f t="shared" si="11"/>
        <v>80.5</v>
      </c>
      <c r="J72" s="212">
        <v>81</v>
      </c>
      <c r="K72" s="212">
        <v>85</v>
      </c>
      <c r="L72" s="210">
        <f t="shared" si="7"/>
        <v>83</v>
      </c>
      <c r="M72" s="212">
        <v>64</v>
      </c>
      <c r="N72" s="213">
        <v>87</v>
      </c>
      <c r="O72" s="210">
        <f t="shared" si="8"/>
        <v>75.5</v>
      </c>
      <c r="P72" s="210">
        <f t="shared" si="12"/>
        <v>81.375</v>
      </c>
      <c r="Q72" s="204" t="str">
        <f t="shared" si="9"/>
        <v>Tốt</v>
      </c>
    </row>
    <row r="73" spans="1:17" s="56" customFormat="1" ht="22.5" customHeight="1" x14ac:dyDescent="0.2">
      <c r="A73" s="214">
        <v>7</v>
      </c>
      <c r="B73" s="211" t="s">
        <v>1727</v>
      </c>
      <c r="C73" s="211" t="s">
        <v>1728</v>
      </c>
      <c r="D73" s="212">
        <v>68</v>
      </c>
      <c r="E73" s="212">
        <v>50</v>
      </c>
      <c r="F73" s="209">
        <f t="shared" si="10"/>
        <v>59</v>
      </c>
      <c r="G73" s="212">
        <v>80</v>
      </c>
      <c r="H73" s="212">
        <v>75</v>
      </c>
      <c r="I73" s="208">
        <f t="shared" si="11"/>
        <v>77.5</v>
      </c>
      <c r="J73" s="212">
        <v>82</v>
      </c>
      <c r="K73" s="212">
        <v>83</v>
      </c>
      <c r="L73" s="210">
        <f t="shared" si="7"/>
        <v>82.5</v>
      </c>
      <c r="M73" s="212">
        <v>80</v>
      </c>
      <c r="N73" s="213">
        <v>85</v>
      </c>
      <c r="O73" s="210">
        <f t="shared" si="8"/>
        <v>82.5</v>
      </c>
      <c r="P73" s="210">
        <f t="shared" si="12"/>
        <v>75.375</v>
      </c>
      <c r="Q73" s="204" t="str">
        <f t="shared" si="9"/>
        <v>Khá</v>
      </c>
    </row>
    <row r="74" spans="1:17" s="56" customFormat="1" ht="22.5" customHeight="1" x14ac:dyDescent="0.2">
      <c r="A74" s="214">
        <v>8</v>
      </c>
      <c r="B74" s="211" t="s">
        <v>1729</v>
      </c>
      <c r="C74" s="211" t="s">
        <v>1730</v>
      </c>
      <c r="D74" s="212">
        <v>80</v>
      </c>
      <c r="E74" s="212">
        <v>71</v>
      </c>
      <c r="F74" s="209">
        <f t="shared" si="10"/>
        <v>75.5</v>
      </c>
      <c r="G74" s="212">
        <v>0</v>
      </c>
      <c r="H74" s="212">
        <v>80</v>
      </c>
      <c r="I74" s="208">
        <f t="shared" si="11"/>
        <v>40</v>
      </c>
      <c r="J74" s="212">
        <v>80</v>
      </c>
      <c r="K74" s="212">
        <v>79</v>
      </c>
      <c r="L74" s="210">
        <f t="shared" si="7"/>
        <v>79.5</v>
      </c>
      <c r="M74" s="212">
        <v>77</v>
      </c>
      <c r="N74" s="213">
        <v>84</v>
      </c>
      <c r="O74" s="210">
        <f t="shared" si="8"/>
        <v>80.5</v>
      </c>
      <c r="P74" s="210">
        <f t="shared" si="12"/>
        <v>68.875</v>
      </c>
      <c r="Q74" s="204" t="str">
        <f t="shared" si="9"/>
        <v>Khá</v>
      </c>
    </row>
    <row r="75" spans="1:17" s="56" customFormat="1" ht="22.5" customHeight="1" x14ac:dyDescent="0.2">
      <c r="A75" s="214">
        <v>9</v>
      </c>
      <c r="B75" s="211" t="s">
        <v>1731</v>
      </c>
      <c r="C75" s="211" t="s">
        <v>1732</v>
      </c>
      <c r="D75" s="212">
        <v>85</v>
      </c>
      <c r="E75" s="212">
        <v>85</v>
      </c>
      <c r="F75" s="209">
        <f t="shared" si="10"/>
        <v>85</v>
      </c>
      <c r="G75" s="212">
        <v>87</v>
      </c>
      <c r="H75" s="212">
        <v>82</v>
      </c>
      <c r="I75" s="208">
        <f t="shared" si="11"/>
        <v>84.5</v>
      </c>
      <c r="J75" s="212">
        <v>85</v>
      </c>
      <c r="K75" s="212">
        <v>84</v>
      </c>
      <c r="L75" s="210">
        <f t="shared" si="7"/>
        <v>84.5</v>
      </c>
      <c r="M75" s="212">
        <v>86</v>
      </c>
      <c r="N75" s="213">
        <v>85</v>
      </c>
      <c r="O75" s="210">
        <f t="shared" si="8"/>
        <v>85.5</v>
      </c>
      <c r="P75" s="210">
        <f t="shared" si="12"/>
        <v>84.875</v>
      </c>
      <c r="Q75" s="204" t="str">
        <f t="shared" si="9"/>
        <v>Tốt</v>
      </c>
    </row>
    <row r="76" spans="1:17" s="56" customFormat="1" ht="22.5" customHeight="1" x14ac:dyDescent="0.2">
      <c r="A76" s="214">
        <v>10</v>
      </c>
      <c r="B76" s="211" t="s">
        <v>1733</v>
      </c>
      <c r="C76" s="211" t="s">
        <v>1734</v>
      </c>
      <c r="D76" s="212">
        <v>74</v>
      </c>
      <c r="E76" s="212">
        <v>80</v>
      </c>
      <c r="F76" s="209">
        <f t="shared" si="10"/>
        <v>77</v>
      </c>
      <c r="G76" s="212">
        <v>0</v>
      </c>
      <c r="H76" s="212">
        <v>70</v>
      </c>
      <c r="I76" s="208">
        <f t="shared" si="11"/>
        <v>35</v>
      </c>
      <c r="J76" s="212">
        <v>83</v>
      </c>
      <c r="K76" s="212">
        <v>90</v>
      </c>
      <c r="L76" s="210">
        <f t="shared" si="7"/>
        <v>86.5</v>
      </c>
      <c r="M76" s="212">
        <v>64</v>
      </c>
      <c r="N76" s="213">
        <v>81</v>
      </c>
      <c r="O76" s="210">
        <f t="shared" si="8"/>
        <v>72.5</v>
      </c>
      <c r="P76" s="210">
        <f t="shared" si="12"/>
        <v>67.75</v>
      </c>
      <c r="Q76" s="204" t="str">
        <f t="shared" si="9"/>
        <v>Khá</v>
      </c>
    </row>
    <row r="77" spans="1:17" s="56" customFormat="1" ht="22.5" customHeight="1" x14ac:dyDescent="0.2">
      <c r="A77" s="214">
        <v>11</v>
      </c>
      <c r="B77" s="211" t="s">
        <v>1735</v>
      </c>
      <c r="C77" s="211" t="s">
        <v>1736</v>
      </c>
      <c r="D77" s="212">
        <v>74</v>
      </c>
      <c r="E77" s="212">
        <v>80</v>
      </c>
      <c r="F77" s="209">
        <f t="shared" si="10"/>
        <v>77</v>
      </c>
      <c r="G77" s="212">
        <v>70</v>
      </c>
      <c r="H77" s="212">
        <v>81</v>
      </c>
      <c r="I77" s="208">
        <f t="shared" si="11"/>
        <v>75.5</v>
      </c>
      <c r="J77" s="212">
        <v>81</v>
      </c>
      <c r="K77" s="212">
        <v>80</v>
      </c>
      <c r="L77" s="210">
        <f t="shared" si="7"/>
        <v>80.5</v>
      </c>
      <c r="M77" s="212">
        <v>64</v>
      </c>
      <c r="N77" s="213">
        <v>80</v>
      </c>
      <c r="O77" s="210">
        <f t="shared" si="8"/>
        <v>72</v>
      </c>
      <c r="P77" s="210">
        <f t="shared" si="12"/>
        <v>76.25</v>
      </c>
      <c r="Q77" s="204" t="str">
        <f t="shared" si="9"/>
        <v>Khá</v>
      </c>
    </row>
    <row r="78" spans="1:17" s="56" customFormat="1" ht="22.5" customHeight="1" x14ac:dyDescent="0.2">
      <c r="A78" s="214">
        <v>12</v>
      </c>
      <c r="B78" s="211" t="s">
        <v>1737</v>
      </c>
      <c r="C78" s="211" t="s">
        <v>1738</v>
      </c>
      <c r="D78" s="212">
        <v>77</v>
      </c>
      <c r="E78" s="212">
        <v>65</v>
      </c>
      <c r="F78" s="209">
        <f t="shared" si="10"/>
        <v>71</v>
      </c>
      <c r="G78" s="212">
        <v>60</v>
      </c>
      <c r="H78" s="212">
        <v>82</v>
      </c>
      <c r="I78" s="208">
        <f t="shared" si="11"/>
        <v>71</v>
      </c>
      <c r="J78" s="212">
        <v>85</v>
      </c>
      <c r="K78" s="212">
        <v>84</v>
      </c>
      <c r="L78" s="210">
        <f t="shared" si="7"/>
        <v>84.5</v>
      </c>
      <c r="M78" s="212">
        <v>64</v>
      </c>
      <c r="N78" s="213">
        <v>87</v>
      </c>
      <c r="O78" s="210">
        <f t="shared" si="8"/>
        <v>75.5</v>
      </c>
      <c r="P78" s="210">
        <f t="shared" si="12"/>
        <v>75.5</v>
      </c>
      <c r="Q78" s="204" t="str">
        <f t="shared" si="9"/>
        <v>Khá</v>
      </c>
    </row>
    <row r="79" spans="1:17" s="56" customFormat="1" ht="22.5" customHeight="1" x14ac:dyDescent="0.2">
      <c r="A79" s="214">
        <v>13</v>
      </c>
      <c r="B79" s="211" t="s">
        <v>1739</v>
      </c>
      <c r="C79" s="211" t="s">
        <v>1740</v>
      </c>
      <c r="D79" s="212">
        <v>86</v>
      </c>
      <c r="E79" s="212">
        <v>50</v>
      </c>
      <c r="F79" s="209">
        <f t="shared" si="10"/>
        <v>68</v>
      </c>
      <c r="G79" s="212">
        <v>89</v>
      </c>
      <c r="H79" s="212">
        <v>88</v>
      </c>
      <c r="I79" s="208">
        <f t="shared" si="11"/>
        <v>88.5</v>
      </c>
      <c r="J79" s="212">
        <v>92</v>
      </c>
      <c r="K79" s="212">
        <v>93</v>
      </c>
      <c r="L79" s="210">
        <f t="shared" si="7"/>
        <v>92.5</v>
      </c>
      <c r="M79" s="212">
        <v>95</v>
      </c>
      <c r="N79" s="213">
        <v>95</v>
      </c>
      <c r="O79" s="210">
        <f t="shared" si="8"/>
        <v>95</v>
      </c>
      <c r="P79" s="210">
        <f t="shared" si="12"/>
        <v>86</v>
      </c>
      <c r="Q79" s="204" t="str">
        <f t="shared" si="9"/>
        <v>Tốt</v>
      </c>
    </row>
    <row r="80" spans="1:17" s="56" customFormat="1" ht="22.5" customHeight="1" x14ac:dyDescent="0.2">
      <c r="A80" s="214">
        <v>14</v>
      </c>
      <c r="B80" s="211" t="s">
        <v>1741</v>
      </c>
      <c r="C80" s="211" t="s">
        <v>1742</v>
      </c>
      <c r="D80" s="212">
        <v>80</v>
      </c>
      <c r="E80" s="212">
        <v>83</v>
      </c>
      <c r="F80" s="209">
        <f t="shared" si="10"/>
        <v>81.5</v>
      </c>
      <c r="G80" s="212">
        <v>81</v>
      </c>
      <c r="H80" s="212">
        <v>80</v>
      </c>
      <c r="I80" s="208">
        <f t="shared" si="11"/>
        <v>80.5</v>
      </c>
      <c r="J80" s="212">
        <v>64</v>
      </c>
      <c r="K80" s="212">
        <v>85</v>
      </c>
      <c r="L80" s="210">
        <f t="shared" si="7"/>
        <v>74.5</v>
      </c>
      <c r="M80" s="212">
        <v>64</v>
      </c>
      <c r="N80" s="213">
        <v>90</v>
      </c>
      <c r="O80" s="210">
        <f t="shared" si="8"/>
        <v>77</v>
      </c>
      <c r="P80" s="210">
        <f t="shared" si="12"/>
        <v>78.375</v>
      </c>
      <c r="Q80" s="204" t="str">
        <f t="shared" si="9"/>
        <v>Khá</v>
      </c>
    </row>
    <row r="81" spans="1:17" s="56" customFormat="1" ht="22.5" customHeight="1" x14ac:dyDescent="0.2">
      <c r="A81" s="214">
        <v>15</v>
      </c>
      <c r="B81" s="211" t="s">
        <v>1743</v>
      </c>
      <c r="C81" s="211" t="s">
        <v>1744</v>
      </c>
      <c r="D81" s="212">
        <v>70</v>
      </c>
      <c r="E81" s="212">
        <v>81</v>
      </c>
      <c r="F81" s="209">
        <f t="shared" si="10"/>
        <v>75.5</v>
      </c>
      <c r="G81" s="212">
        <v>80</v>
      </c>
      <c r="H81" s="212">
        <v>83</v>
      </c>
      <c r="I81" s="208">
        <f t="shared" si="11"/>
        <v>81.5</v>
      </c>
      <c r="J81" s="212">
        <v>83</v>
      </c>
      <c r="K81" s="212">
        <v>91</v>
      </c>
      <c r="L81" s="210">
        <f t="shared" si="7"/>
        <v>87</v>
      </c>
      <c r="M81" s="212">
        <v>64</v>
      </c>
      <c r="N81" s="213">
        <v>88</v>
      </c>
      <c r="O81" s="210">
        <f t="shared" si="8"/>
        <v>76</v>
      </c>
      <c r="P81" s="210">
        <f t="shared" si="12"/>
        <v>80</v>
      </c>
      <c r="Q81" s="204" t="str">
        <f t="shared" si="9"/>
        <v>Tốt</v>
      </c>
    </row>
    <row r="82" spans="1:17" s="56" customFormat="1" ht="22.5" customHeight="1" x14ac:dyDescent="0.2">
      <c r="A82" s="214">
        <v>16</v>
      </c>
      <c r="B82" s="211" t="s">
        <v>1745</v>
      </c>
      <c r="C82" s="211" t="s">
        <v>1746</v>
      </c>
      <c r="D82" s="212">
        <v>71</v>
      </c>
      <c r="E82" s="212">
        <v>85</v>
      </c>
      <c r="F82" s="209">
        <f t="shared" si="10"/>
        <v>78</v>
      </c>
      <c r="G82" s="212">
        <v>47</v>
      </c>
      <c r="H82" s="212">
        <v>81</v>
      </c>
      <c r="I82" s="208">
        <f t="shared" si="11"/>
        <v>64</v>
      </c>
      <c r="J82" s="212">
        <v>85</v>
      </c>
      <c r="K82" s="212">
        <v>83</v>
      </c>
      <c r="L82" s="210">
        <f t="shared" si="7"/>
        <v>84</v>
      </c>
      <c r="M82" s="212">
        <v>81</v>
      </c>
      <c r="N82" s="213">
        <v>89</v>
      </c>
      <c r="O82" s="210">
        <f t="shared" si="8"/>
        <v>85</v>
      </c>
      <c r="P82" s="210">
        <f t="shared" si="12"/>
        <v>77.75</v>
      </c>
      <c r="Q82" s="204" t="str">
        <f t="shared" si="9"/>
        <v>Khá</v>
      </c>
    </row>
    <row r="83" spans="1:17" s="56" customFormat="1" ht="22.5" customHeight="1" x14ac:dyDescent="0.2">
      <c r="A83" s="214">
        <v>17</v>
      </c>
      <c r="B83" s="211" t="s">
        <v>1747</v>
      </c>
      <c r="C83" s="211" t="s">
        <v>541</v>
      </c>
      <c r="D83" s="212">
        <v>85</v>
      </c>
      <c r="E83" s="212">
        <v>82</v>
      </c>
      <c r="F83" s="209">
        <f t="shared" si="10"/>
        <v>83.5</v>
      </c>
      <c r="G83" s="212">
        <v>83</v>
      </c>
      <c r="H83" s="212">
        <v>83</v>
      </c>
      <c r="I83" s="208">
        <f t="shared" si="11"/>
        <v>83</v>
      </c>
      <c r="J83" s="212">
        <v>87</v>
      </c>
      <c r="K83" s="212">
        <v>87</v>
      </c>
      <c r="L83" s="210">
        <f t="shared" si="7"/>
        <v>87</v>
      </c>
      <c r="M83" s="212">
        <v>64</v>
      </c>
      <c r="N83" s="213">
        <v>93</v>
      </c>
      <c r="O83" s="210">
        <f t="shared" si="8"/>
        <v>78.5</v>
      </c>
      <c r="P83" s="210">
        <f t="shared" si="12"/>
        <v>83</v>
      </c>
      <c r="Q83" s="204" t="str">
        <f t="shared" si="9"/>
        <v>Tốt</v>
      </c>
    </row>
    <row r="84" spans="1:17" s="56" customFormat="1" ht="22.5" customHeight="1" x14ac:dyDescent="0.2">
      <c r="A84" s="214">
        <v>18</v>
      </c>
      <c r="B84" s="211" t="s">
        <v>1748</v>
      </c>
      <c r="C84" s="211" t="s">
        <v>1749</v>
      </c>
      <c r="D84" s="212">
        <v>89</v>
      </c>
      <c r="E84" s="212">
        <v>80</v>
      </c>
      <c r="F84" s="209">
        <f t="shared" si="10"/>
        <v>84.5</v>
      </c>
      <c r="G84" s="212">
        <v>72</v>
      </c>
      <c r="H84" s="212">
        <v>86</v>
      </c>
      <c r="I84" s="208">
        <f t="shared" si="11"/>
        <v>79</v>
      </c>
      <c r="J84" s="212">
        <v>57</v>
      </c>
      <c r="K84" s="212">
        <v>90</v>
      </c>
      <c r="L84" s="210">
        <f t="shared" si="7"/>
        <v>73.5</v>
      </c>
      <c r="M84" s="212">
        <v>64</v>
      </c>
      <c r="N84" s="213">
        <v>82</v>
      </c>
      <c r="O84" s="210">
        <f t="shared" si="8"/>
        <v>73</v>
      </c>
      <c r="P84" s="210">
        <f t="shared" si="12"/>
        <v>77.5</v>
      </c>
      <c r="Q84" s="204" t="str">
        <f t="shared" si="9"/>
        <v>Khá</v>
      </c>
    </row>
    <row r="85" spans="1:17" s="56" customFormat="1" ht="22.5" customHeight="1" x14ac:dyDescent="0.2">
      <c r="A85" s="214">
        <v>19</v>
      </c>
      <c r="B85" s="211" t="s">
        <v>1750</v>
      </c>
      <c r="C85" s="211" t="s">
        <v>1751</v>
      </c>
      <c r="D85" s="212">
        <v>70</v>
      </c>
      <c r="E85" s="212">
        <v>84</v>
      </c>
      <c r="F85" s="209">
        <f t="shared" si="10"/>
        <v>77</v>
      </c>
      <c r="G85" s="212">
        <v>81</v>
      </c>
      <c r="H85" s="212">
        <v>82</v>
      </c>
      <c r="I85" s="208">
        <f t="shared" si="11"/>
        <v>81.5</v>
      </c>
      <c r="J85" s="212">
        <v>82</v>
      </c>
      <c r="K85" s="212">
        <v>85</v>
      </c>
      <c r="L85" s="210">
        <f t="shared" si="7"/>
        <v>83.5</v>
      </c>
      <c r="M85" s="212">
        <v>86</v>
      </c>
      <c r="N85" s="213">
        <v>80</v>
      </c>
      <c r="O85" s="210">
        <f t="shared" si="8"/>
        <v>83</v>
      </c>
      <c r="P85" s="210">
        <f t="shared" si="12"/>
        <v>81.25</v>
      </c>
      <c r="Q85" s="204" t="str">
        <f t="shared" si="9"/>
        <v>Tốt</v>
      </c>
    </row>
    <row r="86" spans="1:17" s="56" customFormat="1" ht="22.5" customHeight="1" x14ac:dyDescent="0.2">
      <c r="A86" s="214">
        <v>20</v>
      </c>
      <c r="B86" s="211" t="s">
        <v>1752</v>
      </c>
      <c r="C86" s="211" t="s">
        <v>1753</v>
      </c>
      <c r="D86" s="212">
        <v>78</v>
      </c>
      <c r="E86" s="212">
        <v>83</v>
      </c>
      <c r="F86" s="209">
        <f t="shared" si="10"/>
        <v>80.5</v>
      </c>
      <c r="G86" s="212">
        <v>80</v>
      </c>
      <c r="H86" s="212">
        <v>85</v>
      </c>
      <c r="I86" s="208">
        <f t="shared" si="11"/>
        <v>82.5</v>
      </c>
      <c r="J86" s="212">
        <v>85</v>
      </c>
      <c r="K86" s="212">
        <v>87</v>
      </c>
      <c r="L86" s="210">
        <f t="shared" si="7"/>
        <v>86</v>
      </c>
      <c r="M86" s="212">
        <v>84</v>
      </c>
      <c r="N86" s="213">
        <v>83</v>
      </c>
      <c r="O86" s="210">
        <f t="shared" si="8"/>
        <v>83.5</v>
      </c>
      <c r="P86" s="210">
        <f t="shared" si="12"/>
        <v>83.125</v>
      </c>
      <c r="Q86" s="204" t="str">
        <f t="shared" si="9"/>
        <v>Tốt</v>
      </c>
    </row>
    <row r="87" spans="1:17" s="56" customFormat="1" ht="22.5" customHeight="1" x14ac:dyDescent="0.2">
      <c r="A87" s="214">
        <v>21</v>
      </c>
      <c r="B87" s="211" t="s">
        <v>1754</v>
      </c>
      <c r="C87" s="211" t="s">
        <v>1755</v>
      </c>
      <c r="D87" s="212">
        <v>68</v>
      </c>
      <c r="E87" s="212">
        <v>77</v>
      </c>
      <c r="F87" s="209">
        <f t="shared" si="10"/>
        <v>72.5</v>
      </c>
      <c r="G87" s="212">
        <v>82</v>
      </c>
      <c r="H87" s="212">
        <v>86</v>
      </c>
      <c r="I87" s="208">
        <f t="shared" si="11"/>
        <v>84</v>
      </c>
      <c r="J87" s="212">
        <v>86</v>
      </c>
      <c r="K87" s="212">
        <v>80</v>
      </c>
      <c r="L87" s="210">
        <f t="shared" si="7"/>
        <v>83</v>
      </c>
      <c r="M87" s="212">
        <v>90</v>
      </c>
      <c r="N87" s="213">
        <v>90</v>
      </c>
      <c r="O87" s="210">
        <f t="shared" si="8"/>
        <v>90</v>
      </c>
      <c r="P87" s="210">
        <f t="shared" si="12"/>
        <v>82.375</v>
      </c>
      <c r="Q87" s="204" t="str">
        <f t="shared" si="9"/>
        <v>Tốt</v>
      </c>
    </row>
    <row r="88" spans="1:17" s="56" customFormat="1" ht="22.5" customHeight="1" x14ac:dyDescent="0.2">
      <c r="A88" s="214">
        <v>22</v>
      </c>
      <c r="B88" s="211" t="s">
        <v>1756</v>
      </c>
      <c r="C88" s="211" t="s">
        <v>1757</v>
      </c>
      <c r="D88" s="212">
        <v>85</v>
      </c>
      <c r="E88" s="212">
        <v>90</v>
      </c>
      <c r="F88" s="209">
        <f t="shared" si="10"/>
        <v>87.5</v>
      </c>
      <c r="G88" s="212">
        <v>91</v>
      </c>
      <c r="H88" s="212">
        <v>94</v>
      </c>
      <c r="I88" s="208">
        <f t="shared" si="11"/>
        <v>92.5</v>
      </c>
      <c r="J88" s="212">
        <v>90</v>
      </c>
      <c r="K88" s="212">
        <v>94</v>
      </c>
      <c r="L88" s="210">
        <f t="shared" si="7"/>
        <v>92</v>
      </c>
      <c r="M88" s="212">
        <v>94</v>
      </c>
      <c r="N88" s="213">
        <v>92</v>
      </c>
      <c r="O88" s="210">
        <f t="shared" si="8"/>
        <v>93</v>
      </c>
      <c r="P88" s="210">
        <f t="shared" si="12"/>
        <v>91.25</v>
      </c>
      <c r="Q88" s="204" t="str">
        <f t="shared" si="9"/>
        <v>Xuất sắc</v>
      </c>
    </row>
    <row r="89" spans="1:17" s="56" customFormat="1" ht="22.5" customHeight="1" x14ac:dyDescent="0.2">
      <c r="A89" s="214">
        <v>23</v>
      </c>
      <c r="B89" s="211" t="s">
        <v>1758</v>
      </c>
      <c r="C89" s="211" t="s">
        <v>1759</v>
      </c>
      <c r="D89" s="212">
        <v>85</v>
      </c>
      <c r="E89" s="212">
        <v>89</v>
      </c>
      <c r="F89" s="209">
        <f t="shared" si="10"/>
        <v>87</v>
      </c>
      <c r="G89" s="212">
        <v>89</v>
      </c>
      <c r="H89" s="212">
        <v>89</v>
      </c>
      <c r="I89" s="208">
        <f t="shared" si="11"/>
        <v>89</v>
      </c>
      <c r="J89" s="212">
        <v>94</v>
      </c>
      <c r="K89" s="212">
        <v>88</v>
      </c>
      <c r="L89" s="210">
        <f t="shared" si="7"/>
        <v>91</v>
      </c>
      <c r="M89" s="212">
        <v>85</v>
      </c>
      <c r="N89" s="213">
        <v>89</v>
      </c>
      <c r="O89" s="210">
        <f t="shared" si="8"/>
        <v>87</v>
      </c>
      <c r="P89" s="210">
        <f t="shared" si="12"/>
        <v>88.5</v>
      </c>
      <c r="Q89" s="204" t="str">
        <f t="shared" si="9"/>
        <v>Tốt</v>
      </c>
    </row>
    <row r="90" spans="1:17" s="56" customFormat="1" ht="22.5" customHeight="1" x14ac:dyDescent="0.2">
      <c r="A90" s="214">
        <v>24</v>
      </c>
      <c r="B90" s="211" t="s">
        <v>1760</v>
      </c>
      <c r="C90" s="211" t="s">
        <v>478</v>
      </c>
      <c r="D90" s="212">
        <v>72</v>
      </c>
      <c r="E90" s="212">
        <v>76</v>
      </c>
      <c r="F90" s="209">
        <f t="shared" si="10"/>
        <v>74</v>
      </c>
      <c r="G90" s="212">
        <v>77</v>
      </c>
      <c r="H90" s="212">
        <v>86</v>
      </c>
      <c r="I90" s="208">
        <f t="shared" si="11"/>
        <v>81.5</v>
      </c>
      <c r="J90" s="212">
        <v>86</v>
      </c>
      <c r="K90" s="212">
        <v>86</v>
      </c>
      <c r="L90" s="210">
        <f t="shared" si="7"/>
        <v>86</v>
      </c>
      <c r="M90" s="212">
        <v>93</v>
      </c>
      <c r="N90" s="213">
        <v>91</v>
      </c>
      <c r="O90" s="210">
        <f t="shared" si="8"/>
        <v>92</v>
      </c>
      <c r="P90" s="210">
        <f t="shared" si="12"/>
        <v>83.375</v>
      </c>
      <c r="Q90" s="204" t="str">
        <f t="shared" si="9"/>
        <v>Tốt</v>
      </c>
    </row>
    <row r="91" spans="1:17" s="56" customFormat="1" ht="22.5" customHeight="1" x14ac:dyDescent="0.2">
      <c r="A91" s="214">
        <v>25</v>
      </c>
      <c r="B91" s="211" t="s">
        <v>1761</v>
      </c>
      <c r="C91" s="211" t="s">
        <v>1762</v>
      </c>
      <c r="D91" s="212">
        <v>66</v>
      </c>
      <c r="E91" s="212">
        <v>85</v>
      </c>
      <c r="F91" s="209">
        <f t="shared" si="10"/>
        <v>75.5</v>
      </c>
      <c r="G91" s="212">
        <v>64</v>
      </c>
      <c r="H91" s="212">
        <v>84</v>
      </c>
      <c r="I91" s="208">
        <f t="shared" si="11"/>
        <v>74</v>
      </c>
      <c r="J91" s="212">
        <v>86</v>
      </c>
      <c r="K91" s="212">
        <v>80</v>
      </c>
      <c r="L91" s="210">
        <f t="shared" si="7"/>
        <v>83</v>
      </c>
      <c r="M91" s="212">
        <v>82</v>
      </c>
      <c r="N91" s="213">
        <v>82</v>
      </c>
      <c r="O91" s="210">
        <f t="shared" si="8"/>
        <v>82</v>
      </c>
      <c r="P91" s="210">
        <f t="shared" si="12"/>
        <v>78.625</v>
      </c>
      <c r="Q91" s="204" t="str">
        <f t="shared" si="9"/>
        <v>Khá</v>
      </c>
    </row>
    <row r="92" spans="1:17" s="56" customFormat="1" ht="22.5" customHeight="1" x14ac:dyDescent="0.2">
      <c r="A92" s="214">
        <v>26</v>
      </c>
      <c r="B92" s="211" t="s">
        <v>1763</v>
      </c>
      <c r="C92" s="211" t="s">
        <v>1764</v>
      </c>
      <c r="D92" s="212">
        <v>83</v>
      </c>
      <c r="E92" s="212">
        <v>89</v>
      </c>
      <c r="F92" s="209">
        <f t="shared" si="10"/>
        <v>86</v>
      </c>
      <c r="G92" s="212">
        <v>84</v>
      </c>
      <c r="H92" s="212">
        <v>92</v>
      </c>
      <c r="I92" s="208">
        <f t="shared" si="11"/>
        <v>88</v>
      </c>
      <c r="J92" s="212">
        <v>82</v>
      </c>
      <c r="K92" s="212">
        <v>78</v>
      </c>
      <c r="L92" s="210">
        <f t="shared" si="7"/>
        <v>80</v>
      </c>
      <c r="M92" s="212">
        <v>80</v>
      </c>
      <c r="N92" s="213">
        <v>86</v>
      </c>
      <c r="O92" s="210">
        <f t="shared" si="8"/>
        <v>83</v>
      </c>
      <c r="P92" s="210">
        <f t="shared" si="12"/>
        <v>84.25</v>
      </c>
      <c r="Q92" s="204" t="str">
        <f t="shared" si="9"/>
        <v>Tốt</v>
      </c>
    </row>
    <row r="93" spans="1:17" s="56" customFormat="1" ht="22.5" customHeight="1" x14ac:dyDescent="0.2">
      <c r="A93" s="214">
        <v>27</v>
      </c>
      <c r="B93" s="211" t="s">
        <v>1765</v>
      </c>
      <c r="C93" s="211" t="s">
        <v>1766</v>
      </c>
      <c r="D93" s="212">
        <v>89</v>
      </c>
      <c r="E93" s="212">
        <v>95</v>
      </c>
      <c r="F93" s="209">
        <f t="shared" si="10"/>
        <v>92</v>
      </c>
      <c r="G93" s="212">
        <v>87</v>
      </c>
      <c r="H93" s="212">
        <v>92</v>
      </c>
      <c r="I93" s="208">
        <f t="shared" si="11"/>
        <v>89.5</v>
      </c>
      <c r="J93" s="212">
        <v>87</v>
      </c>
      <c r="K93" s="212">
        <v>90</v>
      </c>
      <c r="L93" s="210">
        <f t="shared" si="7"/>
        <v>88.5</v>
      </c>
      <c r="M93" s="212">
        <v>88</v>
      </c>
      <c r="N93" s="213">
        <v>93</v>
      </c>
      <c r="O93" s="210">
        <f t="shared" si="8"/>
        <v>90.5</v>
      </c>
      <c r="P93" s="210">
        <f t="shared" si="12"/>
        <v>90.125</v>
      </c>
      <c r="Q93" s="204" t="str">
        <f t="shared" si="9"/>
        <v>Xuất sắc</v>
      </c>
    </row>
    <row r="94" spans="1:17" s="56" customFormat="1" ht="22.5" customHeight="1" x14ac:dyDescent="0.2">
      <c r="A94" s="214">
        <v>28</v>
      </c>
      <c r="B94" s="211" t="s">
        <v>1767</v>
      </c>
      <c r="C94" s="211" t="s">
        <v>1768</v>
      </c>
      <c r="D94" s="212">
        <v>69</v>
      </c>
      <c r="E94" s="212">
        <v>50</v>
      </c>
      <c r="F94" s="209">
        <f t="shared" si="10"/>
        <v>59.5</v>
      </c>
      <c r="G94" s="212">
        <v>57</v>
      </c>
      <c r="H94" s="212">
        <v>87</v>
      </c>
      <c r="I94" s="208">
        <f t="shared" si="11"/>
        <v>72</v>
      </c>
      <c r="J94" s="212">
        <v>64</v>
      </c>
      <c r="K94" s="212">
        <v>74</v>
      </c>
      <c r="L94" s="210">
        <f t="shared" si="7"/>
        <v>69</v>
      </c>
      <c r="M94" s="212">
        <v>64</v>
      </c>
      <c r="N94" s="213">
        <v>83</v>
      </c>
      <c r="O94" s="210">
        <f t="shared" si="8"/>
        <v>73.5</v>
      </c>
      <c r="P94" s="210">
        <f t="shared" si="12"/>
        <v>68.5</v>
      </c>
      <c r="Q94" s="204" t="str">
        <f t="shared" si="9"/>
        <v>Khá</v>
      </c>
    </row>
    <row r="95" spans="1:17" s="56" customFormat="1" ht="22.5" customHeight="1" x14ac:dyDescent="0.2">
      <c r="A95" s="214">
        <v>29</v>
      </c>
      <c r="B95" s="211" t="s">
        <v>1769</v>
      </c>
      <c r="C95" s="211" t="s">
        <v>1770</v>
      </c>
      <c r="D95" s="212">
        <v>89</v>
      </c>
      <c r="E95" s="212">
        <v>92</v>
      </c>
      <c r="F95" s="209">
        <f t="shared" si="10"/>
        <v>90.5</v>
      </c>
      <c r="G95" s="212">
        <v>91</v>
      </c>
      <c r="H95" s="212">
        <v>92</v>
      </c>
      <c r="I95" s="208">
        <f t="shared" si="11"/>
        <v>91.5</v>
      </c>
      <c r="J95" s="212">
        <v>87</v>
      </c>
      <c r="K95" s="212">
        <v>92</v>
      </c>
      <c r="L95" s="210">
        <f t="shared" si="7"/>
        <v>89.5</v>
      </c>
      <c r="M95" s="212">
        <v>95</v>
      </c>
      <c r="N95" s="206">
        <v>91</v>
      </c>
      <c r="O95" s="210">
        <f t="shared" si="8"/>
        <v>93</v>
      </c>
      <c r="P95" s="210">
        <f t="shared" si="12"/>
        <v>91.125</v>
      </c>
      <c r="Q95" s="204" t="str">
        <f t="shared" si="9"/>
        <v>Xuất sắc</v>
      </c>
    </row>
    <row r="96" spans="1:17" s="56" customFormat="1" ht="22.5" customHeight="1" x14ac:dyDescent="0.2">
      <c r="A96" s="214">
        <v>30</v>
      </c>
      <c r="B96" s="211" t="s">
        <v>1771</v>
      </c>
      <c r="C96" s="211" t="s">
        <v>1772</v>
      </c>
      <c r="D96" s="212">
        <v>73</v>
      </c>
      <c r="E96" s="212">
        <v>85</v>
      </c>
      <c r="F96" s="209">
        <f t="shared" si="10"/>
        <v>79</v>
      </c>
      <c r="G96" s="212">
        <v>85</v>
      </c>
      <c r="H96" s="212">
        <v>88</v>
      </c>
      <c r="I96" s="208">
        <f t="shared" si="11"/>
        <v>86.5</v>
      </c>
      <c r="J96" s="212">
        <v>92</v>
      </c>
      <c r="K96" s="212">
        <v>88</v>
      </c>
      <c r="L96" s="210">
        <f t="shared" si="7"/>
        <v>90</v>
      </c>
      <c r="M96" s="212">
        <v>87</v>
      </c>
      <c r="N96" s="213">
        <v>84</v>
      </c>
      <c r="O96" s="210">
        <f t="shared" si="8"/>
        <v>85.5</v>
      </c>
      <c r="P96" s="210">
        <f t="shared" si="12"/>
        <v>85.25</v>
      </c>
      <c r="Q96" s="204" t="str">
        <f t="shared" si="9"/>
        <v>Tốt</v>
      </c>
    </row>
    <row r="97" spans="1:17" s="56" customFormat="1" ht="22.5" customHeight="1" x14ac:dyDescent="0.2">
      <c r="A97" s="214">
        <v>31</v>
      </c>
      <c r="B97" s="211" t="s">
        <v>1773</v>
      </c>
      <c r="C97" s="211" t="s">
        <v>1774</v>
      </c>
      <c r="D97" s="212">
        <v>66</v>
      </c>
      <c r="E97" s="212">
        <v>80</v>
      </c>
      <c r="F97" s="209">
        <f t="shared" si="10"/>
        <v>73</v>
      </c>
      <c r="G97" s="212">
        <v>74</v>
      </c>
      <c r="H97" s="212">
        <v>80</v>
      </c>
      <c r="I97" s="208">
        <f t="shared" si="11"/>
        <v>77</v>
      </c>
      <c r="J97" s="212">
        <v>64</v>
      </c>
      <c r="K97" s="310" t="s">
        <v>1619</v>
      </c>
      <c r="L97" s="311"/>
      <c r="M97" s="311"/>
      <c r="N97" s="311"/>
      <c r="O97" s="311"/>
      <c r="P97" s="311"/>
      <c r="Q97" s="312"/>
    </row>
    <row r="98" spans="1:17" s="56" customFormat="1" ht="22.5" customHeight="1" x14ac:dyDescent="0.2">
      <c r="A98" s="214">
        <v>32</v>
      </c>
      <c r="B98" s="211" t="s">
        <v>1775</v>
      </c>
      <c r="C98" s="211" t="s">
        <v>1776</v>
      </c>
      <c r="D98" s="212">
        <v>76</v>
      </c>
      <c r="E98" s="212">
        <v>78</v>
      </c>
      <c r="F98" s="209">
        <f t="shared" si="10"/>
        <v>77</v>
      </c>
      <c r="G98" s="212">
        <v>81</v>
      </c>
      <c r="H98" s="212">
        <v>80</v>
      </c>
      <c r="I98" s="208">
        <f t="shared" si="11"/>
        <v>80.5</v>
      </c>
      <c r="J98" s="212">
        <v>80</v>
      </c>
      <c r="K98" s="212">
        <v>83</v>
      </c>
      <c r="L98" s="210">
        <f t="shared" si="7"/>
        <v>81.5</v>
      </c>
      <c r="M98" s="212">
        <v>64</v>
      </c>
      <c r="N98" s="213">
        <v>80</v>
      </c>
      <c r="O98" s="210">
        <f t="shared" si="8"/>
        <v>72</v>
      </c>
      <c r="P98" s="210">
        <f t="shared" si="12"/>
        <v>77.75</v>
      </c>
      <c r="Q98" s="204" t="str">
        <f t="shared" si="9"/>
        <v>Khá</v>
      </c>
    </row>
    <row r="99" spans="1:17" s="56" customFormat="1" ht="22.5" customHeight="1" x14ac:dyDescent="0.2">
      <c r="A99" s="214">
        <v>33</v>
      </c>
      <c r="B99" s="211" t="s">
        <v>1777</v>
      </c>
      <c r="C99" s="211" t="s">
        <v>1778</v>
      </c>
      <c r="D99" s="212">
        <v>86</v>
      </c>
      <c r="E99" s="212">
        <v>96</v>
      </c>
      <c r="F99" s="209">
        <f t="shared" si="10"/>
        <v>91</v>
      </c>
      <c r="G99" s="212">
        <v>91</v>
      </c>
      <c r="H99" s="212">
        <v>93</v>
      </c>
      <c r="I99" s="208">
        <f t="shared" si="11"/>
        <v>92</v>
      </c>
      <c r="J99" s="212">
        <v>95</v>
      </c>
      <c r="K99" s="212">
        <v>87</v>
      </c>
      <c r="L99" s="210">
        <f t="shared" si="7"/>
        <v>91</v>
      </c>
      <c r="M99" s="212">
        <v>94</v>
      </c>
      <c r="N99" s="213">
        <v>91</v>
      </c>
      <c r="O99" s="210">
        <f t="shared" si="8"/>
        <v>92.5</v>
      </c>
      <c r="P99" s="210">
        <f t="shared" si="12"/>
        <v>91.625</v>
      </c>
      <c r="Q99" s="204" t="str">
        <f t="shared" si="9"/>
        <v>Xuất sắc</v>
      </c>
    </row>
    <row r="100" spans="1:17" s="56" customFormat="1" ht="22.5" customHeight="1" x14ac:dyDescent="0.2">
      <c r="A100" s="214">
        <v>34</v>
      </c>
      <c r="B100" s="211" t="s">
        <v>1779</v>
      </c>
      <c r="C100" s="211" t="s">
        <v>1780</v>
      </c>
      <c r="D100" s="212">
        <v>75</v>
      </c>
      <c r="E100" s="212">
        <v>87</v>
      </c>
      <c r="F100" s="209">
        <f t="shared" si="10"/>
        <v>81</v>
      </c>
      <c r="G100" s="212">
        <v>83</v>
      </c>
      <c r="H100" s="212">
        <v>86</v>
      </c>
      <c r="I100" s="208">
        <f t="shared" si="11"/>
        <v>84.5</v>
      </c>
      <c r="J100" s="212">
        <v>86</v>
      </c>
      <c r="K100" s="212">
        <v>83</v>
      </c>
      <c r="L100" s="210">
        <f t="shared" si="7"/>
        <v>84.5</v>
      </c>
      <c r="M100" s="212">
        <v>86</v>
      </c>
      <c r="N100" s="213">
        <v>87</v>
      </c>
      <c r="O100" s="210">
        <f t="shared" si="8"/>
        <v>86.5</v>
      </c>
      <c r="P100" s="210">
        <f t="shared" si="12"/>
        <v>84.125</v>
      </c>
      <c r="Q100" s="204" t="str">
        <f t="shared" si="9"/>
        <v>Tốt</v>
      </c>
    </row>
    <row r="101" spans="1:17" s="56" customFormat="1" ht="22.5" customHeight="1" x14ac:dyDescent="0.2">
      <c r="A101" s="214">
        <v>35</v>
      </c>
      <c r="B101" s="211" t="s">
        <v>1781</v>
      </c>
      <c r="C101" s="211" t="s">
        <v>1782</v>
      </c>
      <c r="D101" s="212">
        <v>70</v>
      </c>
      <c r="E101" s="212">
        <v>81</v>
      </c>
      <c r="F101" s="209">
        <f t="shared" si="10"/>
        <v>75.5</v>
      </c>
      <c r="G101" s="212">
        <v>75</v>
      </c>
      <c r="H101" s="212">
        <v>87</v>
      </c>
      <c r="I101" s="208">
        <f t="shared" si="11"/>
        <v>81</v>
      </c>
      <c r="J101" s="212">
        <v>87</v>
      </c>
      <c r="K101" s="212">
        <v>90</v>
      </c>
      <c r="L101" s="210">
        <f t="shared" si="7"/>
        <v>88.5</v>
      </c>
      <c r="M101" s="212">
        <v>87</v>
      </c>
      <c r="N101" s="213">
        <v>91</v>
      </c>
      <c r="O101" s="210">
        <f t="shared" si="8"/>
        <v>89</v>
      </c>
      <c r="P101" s="210">
        <f t="shared" si="12"/>
        <v>83.5</v>
      </c>
      <c r="Q101" s="204" t="str">
        <f t="shared" si="9"/>
        <v>Tốt</v>
      </c>
    </row>
    <row r="102" spans="1:17" s="56" customFormat="1" ht="22.5" customHeight="1" x14ac:dyDescent="0.2">
      <c r="A102" s="214">
        <v>36</v>
      </c>
      <c r="B102" s="211" t="s">
        <v>1783</v>
      </c>
      <c r="C102" s="211" t="s">
        <v>1784</v>
      </c>
      <c r="D102" s="212">
        <v>76</v>
      </c>
      <c r="E102" s="212">
        <v>78</v>
      </c>
      <c r="F102" s="209">
        <f t="shared" si="10"/>
        <v>77</v>
      </c>
      <c r="G102" s="212">
        <v>55</v>
      </c>
      <c r="H102" s="212">
        <v>86</v>
      </c>
      <c r="I102" s="208">
        <f t="shared" si="11"/>
        <v>70.5</v>
      </c>
      <c r="J102" s="212">
        <v>85</v>
      </c>
      <c r="K102" s="212">
        <v>78</v>
      </c>
      <c r="L102" s="210">
        <f t="shared" si="7"/>
        <v>81.5</v>
      </c>
      <c r="M102" s="212">
        <v>64</v>
      </c>
      <c r="N102" s="213">
        <v>85</v>
      </c>
      <c r="O102" s="210">
        <f t="shared" si="8"/>
        <v>74.5</v>
      </c>
      <c r="P102" s="210">
        <f t="shared" si="12"/>
        <v>75.875</v>
      </c>
      <c r="Q102" s="204" t="str">
        <f t="shared" si="9"/>
        <v>Khá</v>
      </c>
    </row>
    <row r="103" spans="1:17" s="56" customFormat="1" ht="22.5" customHeight="1" x14ac:dyDescent="0.2">
      <c r="A103" s="214">
        <v>37</v>
      </c>
      <c r="B103" s="211" t="s">
        <v>1785</v>
      </c>
      <c r="C103" s="211" t="s">
        <v>1786</v>
      </c>
      <c r="D103" s="212">
        <v>66</v>
      </c>
      <c r="E103" s="212">
        <v>76</v>
      </c>
      <c r="F103" s="209">
        <f t="shared" si="10"/>
        <v>71</v>
      </c>
      <c r="G103" s="212">
        <v>74</v>
      </c>
      <c r="H103" s="212">
        <v>75</v>
      </c>
      <c r="I103" s="208">
        <f t="shared" si="11"/>
        <v>74.5</v>
      </c>
      <c r="J103" s="212">
        <v>57</v>
      </c>
      <c r="K103" s="212">
        <v>78</v>
      </c>
      <c r="L103" s="210">
        <f t="shared" si="7"/>
        <v>67.5</v>
      </c>
      <c r="M103" s="212">
        <v>64</v>
      </c>
      <c r="N103" s="213">
        <v>85</v>
      </c>
      <c r="O103" s="210">
        <f t="shared" si="8"/>
        <v>74.5</v>
      </c>
      <c r="P103" s="210">
        <f t="shared" si="12"/>
        <v>71.875</v>
      </c>
      <c r="Q103" s="204" t="str">
        <f t="shared" si="9"/>
        <v>Khá</v>
      </c>
    </row>
    <row r="104" spans="1:17" s="56" customFormat="1" ht="22.5" customHeight="1" x14ac:dyDescent="0.2">
      <c r="A104" s="214">
        <v>38</v>
      </c>
      <c r="B104" s="211" t="s">
        <v>1787</v>
      </c>
      <c r="C104" s="211" t="s">
        <v>1788</v>
      </c>
      <c r="D104" s="212">
        <v>67</v>
      </c>
      <c r="E104" s="212">
        <v>75</v>
      </c>
      <c r="F104" s="209">
        <f t="shared" si="10"/>
        <v>71</v>
      </c>
      <c r="G104" s="212">
        <v>64</v>
      </c>
      <c r="H104" s="212">
        <v>93</v>
      </c>
      <c r="I104" s="208">
        <f t="shared" si="11"/>
        <v>78.5</v>
      </c>
      <c r="J104" s="212">
        <v>93</v>
      </c>
      <c r="K104" s="212">
        <v>89</v>
      </c>
      <c r="L104" s="210">
        <f t="shared" si="7"/>
        <v>91</v>
      </c>
      <c r="M104" s="212">
        <v>90</v>
      </c>
      <c r="N104" s="213">
        <v>88</v>
      </c>
      <c r="O104" s="210">
        <f t="shared" si="8"/>
        <v>89</v>
      </c>
      <c r="P104" s="210">
        <f t="shared" si="12"/>
        <v>82.375</v>
      </c>
      <c r="Q104" s="204" t="str">
        <f t="shared" si="9"/>
        <v>Tốt</v>
      </c>
    </row>
    <row r="105" spans="1:17" s="56" customFormat="1" ht="22.5" customHeight="1" x14ac:dyDescent="0.2">
      <c r="A105" s="214">
        <v>39</v>
      </c>
      <c r="B105" s="211" t="s">
        <v>1789</v>
      </c>
      <c r="C105" s="211" t="s">
        <v>1790</v>
      </c>
      <c r="D105" s="212">
        <v>75</v>
      </c>
      <c r="E105" s="212">
        <v>79</v>
      </c>
      <c r="F105" s="209">
        <f t="shared" si="10"/>
        <v>77</v>
      </c>
      <c r="G105" s="212">
        <v>64</v>
      </c>
      <c r="H105" s="212">
        <v>83</v>
      </c>
      <c r="I105" s="208">
        <f t="shared" si="11"/>
        <v>73.5</v>
      </c>
      <c r="J105" s="212">
        <v>64</v>
      </c>
      <c r="K105" s="212">
        <v>80</v>
      </c>
      <c r="L105" s="210">
        <f t="shared" si="7"/>
        <v>72</v>
      </c>
      <c r="M105" s="212">
        <v>64</v>
      </c>
      <c r="N105" s="213">
        <v>80</v>
      </c>
      <c r="O105" s="210">
        <f t="shared" si="8"/>
        <v>72</v>
      </c>
      <c r="P105" s="210">
        <f t="shared" si="12"/>
        <v>73.625</v>
      </c>
      <c r="Q105" s="204" t="str">
        <f t="shared" si="9"/>
        <v>Khá</v>
      </c>
    </row>
    <row r="106" spans="1:17" s="56" customFormat="1" ht="22.5" customHeight="1" x14ac:dyDescent="0.2">
      <c r="A106" s="214">
        <v>40</v>
      </c>
      <c r="B106" s="211" t="s">
        <v>1791</v>
      </c>
      <c r="C106" s="211" t="s">
        <v>1792</v>
      </c>
      <c r="D106" s="212">
        <v>74</v>
      </c>
      <c r="E106" s="212">
        <v>85</v>
      </c>
      <c r="F106" s="209">
        <f t="shared" si="10"/>
        <v>79.5</v>
      </c>
      <c r="G106" s="212">
        <v>83</v>
      </c>
      <c r="H106" s="212">
        <v>83</v>
      </c>
      <c r="I106" s="208">
        <f t="shared" si="11"/>
        <v>83</v>
      </c>
      <c r="J106" s="212">
        <v>83</v>
      </c>
      <c r="K106" s="212">
        <v>88</v>
      </c>
      <c r="L106" s="210">
        <f t="shared" si="7"/>
        <v>85.5</v>
      </c>
      <c r="M106" s="212">
        <v>89</v>
      </c>
      <c r="N106" s="213">
        <v>91</v>
      </c>
      <c r="O106" s="210">
        <f t="shared" si="8"/>
        <v>90</v>
      </c>
      <c r="P106" s="210">
        <f t="shared" si="12"/>
        <v>84.5</v>
      </c>
      <c r="Q106" s="204" t="str">
        <f t="shared" si="9"/>
        <v>Tốt</v>
      </c>
    </row>
    <row r="107" spans="1:17" s="56" customFormat="1" ht="22.5" customHeight="1" x14ac:dyDescent="0.2">
      <c r="A107" s="214">
        <v>41</v>
      </c>
      <c r="B107" s="211" t="s">
        <v>1793</v>
      </c>
      <c r="C107" s="211" t="s">
        <v>1794</v>
      </c>
      <c r="D107" s="212">
        <v>90</v>
      </c>
      <c r="E107" s="212">
        <v>94</v>
      </c>
      <c r="F107" s="209">
        <f t="shared" si="10"/>
        <v>92</v>
      </c>
      <c r="G107" s="212">
        <v>96</v>
      </c>
      <c r="H107" s="212">
        <v>96</v>
      </c>
      <c r="I107" s="208">
        <f t="shared" si="11"/>
        <v>96</v>
      </c>
      <c r="J107" s="212">
        <v>96</v>
      </c>
      <c r="K107" s="212">
        <v>96</v>
      </c>
      <c r="L107" s="210">
        <f t="shared" si="7"/>
        <v>96</v>
      </c>
      <c r="M107" s="212">
        <v>64</v>
      </c>
      <c r="N107" s="207">
        <v>96</v>
      </c>
      <c r="O107" s="210">
        <f t="shared" si="8"/>
        <v>80</v>
      </c>
      <c r="P107" s="210">
        <f t="shared" si="12"/>
        <v>91</v>
      </c>
      <c r="Q107" s="204" t="str">
        <f t="shared" si="9"/>
        <v>Xuất sắc</v>
      </c>
    </row>
    <row r="108" spans="1:17" s="56" customFormat="1" ht="22.5" customHeight="1" x14ac:dyDescent="0.2"/>
    <row r="109" spans="1:17" s="56" customFormat="1" ht="22.5" customHeight="1" x14ac:dyDescent="0.25">
      <c r="A109" s="318" t="s">
        <v>1882</v>
      </c>
      <c r="B109" s="318"/>
      <c r="C109" s="318"/>
      <c r="D109" s="318"/>
      <c r="E109" s="318"/>
      <c r="F109" s="318"/>
      <c r="G109" s="318"/>
      <c r="H109" s="318"/>
      <c r="I109" s="318"/>
      <c r="J109" s="318"/>
      <c r="K109" s="318"/>
      <c r="L109" s="318"/>
      <c r="M109" s="318"/>
      <c r="N109" s="318"/>
      <c r="O109" s="318"/>
      <c r="P109" s="318"/>
      <c r="Q109" s="318"/>
    </row>
    <row r="110" spans="1:17" s="56" customFormat="1" ht="22.5" customHeight="1" x14ac:dyDescent="0.2">
      <c r="A110" s="265" t="s">
        <v>4</v>
      </c>
      <c r="B110" s="265" t="s">
        <v>1014</v>
      </c>
      <c r="C110" s="265" t="s">
        <v>1015</v>
      </c>
      <c r="D110" s="265" t="s">
        <v>8</v>
      </c>
      <c r="E110" s="265"/>
      <c r="F110" s="265"/>
      <c r="G110" s="265"/>
      <c r="H110" s="265"/>
      <c r="I110" s="265"/>
      <c r="J110" s="265"/>
      <c r="K110" s="265"/>
      <c r="L110" s="265"/>
      <c r="M110" s="265"/>
      <c r="N110" s="265"/>
      <c r="O110" s="265"/>
      <c r="P110" s="250" t="s">
        <v>13</v>
      </c>
      <c r="Q110" s="265" t="s">
        <v>14</v>
      </c>
    </row>
    <row r="111" spans="1:17" s="56" customFormat="1" ht="22.5" customHeight="1" x14ac:dyDescent="0.2">
      <c r="A111" s="265"/>
      <c r="B111" s="265"/>
      <c r="C111" s="265"/>
      <c r="D111" s="313" t="s">
        <v>9</v>
      </c>
      <c r="E111" s="314"/>
      <c r="F111" s="254" t="s">
        <v>17</v>
      </c>
      <c r="G111" s="313" t="s">
        <v>10</v>
      </c>
      <c r="H111" s="314"/>
      <c r="I111" s="254" t="s">
        <v>17</v>
      </c>
      <c r="J111" s="313" t="s">
        <v>11</v>
      </c>
      <c r="K111" s="314"/>
      <c r="L111" s="316" t="s">
        <v>17</v>
      </c>
      <c r="M111" s="313" t="s">
        <v>12</v>
      </c>
      <c r="N111" s="314"/>
      <c r="O111" s="265" t="s">
        <v>17</v>
      </c>
      <c r="P111" s="250"/>
      <c r="Q111" s="265"/>
    </row>
    <row r="112" spans="1:17" s="56" customFormat="1" ht="22.5" customHeight="1" x14ac:dyDescent="0.2">
      <c r="A112" s="316"/>
      <c r="B112" s="316"/>
      <c r="C112" s="316"/>
      <c r="D112" s="92" t="s">
        <v>15</v>
      </c>
      <c r="E112" s="92" t="s">
        <v>16</v>
      </c>
      <c r="F112" s="315"/>
      <c r="G112" s="92" t="s">
        <v>18</v>
      </c>
      <c r="H112" s="92" t="s">
        <v>19</v>
      </c>
      <c r="I112" s="315"/>
      <c r="J112" s="92" t="s">
        <v>20</v>
      </c>
      <c r="K112" s="92" t="s">
        <v>21</v>
      </c>
      <c r="L112" s="317"/>
      <c r="M112" s="92" t="s">
        <v>22</v>
      </c>
      <c r="N112" s="93" t="s">
        <v>23</v>
      </c>
      <c r="O112" s="316"/>
      <c r="P112" s="254"/>
      <c r="Q112" s="316"/>
    </row>
    <row r="113" spans="1:17" s="56" customFormat="1" ht="22.5" customHeight="1" x14ac:dyDescent="0.2">
      <c r="A113" s="214">
        <v>1</v>
      </c>
      <c r="B113" s="211" t="s">
        <v>1795</v>
      </c>
      <c r="C113" s="211" t="s">
        <v>1796</v>
      </c>
      <c r="D113" s="212">
        <v>90</v>
      </c>
      <c r="E113" s="212">
        <v>70</v>
      </c>
      <c r="F113" s="209">
        <f>(D113+E113)/2</f>
        <v>80</v>
      </c>
      <c r="G113" s="212">
        <v>85</v>
      </c>
      <c r="H113" s="212">
        <v>79</v>
      </c>
      <c r="I113" s="208">
        <f>(G113+H113)/2</f>
        <v>82</v>
      </c>
      <c r="J113" s="212">
        <v>85</v>
      </c>
      <c r="K113" s="212">
        <v>85</v>
      </c>
      <c r="L113" s="210">
        <f>(J113+K113)/2</f>
        <v>85</v>
      </c>
      <c r="M113" s="212">
        <v>80</v>
      </c>
      <c r="N113" s="213">
        <v>80</v>
      </c>
      <c r="O113" s="210">
        <f>(M113+N113)/2</f>
        <v>80</v>
      </c>
      <c r="P113" s="210">
        <f>(F113+I113+L113+O113)/4</f>
        <v>81.75</v>
      </c>
      <c r="Q113" s="204" t="str">
        <f>IF(P113&gt;=90,"Xuất sắc",IF(P113&gt;=80,"Tốt",IF(P113&gt;=65,"Khá",IF(P113&gt;=50,"Trung bình",IF(P113&gt;=35,"Yếu","Kém")))))</f>
        <v>Tốt</v>
      </c>
    </row>
    <row r="114" spans="1:17" s="56" customFormat="1" ht="22.5" customHeight="1" x14ac:dyDescent="0.2">
      <c r="A114" s="214">
        <v>2</v>
      </c>
      <c r="B114" s="211" t="s">
        <v>1797</v>
      </c>
      <c r="C114" s="211" t="s">
        <v>1798</v>
      </c>
      <c r="D114" s="212">
        <v>90</v>
      </c>
      <c r="E114" s="212">
        <v>70</v>
      </c>
      <c r="F114" s="209">
        <f t="shared" ref="F114:F156" si="13">(D114+E114)/2</f>
        <v>80</v>
      </c>
      <c r="G114" s="212">
        <v>64</v>
      </c>
      <c r="H114" s="212">
        <v>78</v>
      </c>
      <c r="I114" s="208">
        <f t="shared" ref="I114:I156" si="14">(G114+H114)/2</f>
        <v>71</v>
      </c>
      <c r="J114" s="212">
        <v>70</v>
      </c>
      <c r="K114" s="212">
        <v>75</v>
      </c>
      <c r="L114" s="210">
        <f t="shared" ref="L114:L155" si="15">(J114+K114)/2</f>
        <v>72.5</v>
      </c>
      <c r="M114" s="212">
        <v>91</v>
      </c>
      <c r="N114" s="213">
        <v>91</v>
      </c>
      <c r="O114" s="210">
        <f t="shared" ref="O114:O155" si="16">(M114+N114)/2</f>
        <v>91</v>
      </c>
      <c r="P114" s="210">
        <f t="shared" ref="P114:P155" si="17">(F114+I114+L114+O114)/4</f>
        <v>78.625</v>
      </c>
      <c r="Q114" s="204" t="str">
        <f t="shared" ref="Q114:Q155" si="18">IF(P114&gt;=90,"Xuất sắc",IF(P114&gt;=80,"Tốt",IF(P114&gt;=65,"Khá",IF(P114&gt;=50,"Trung bình",IF(P114&gt;=35,"Yếu","Kém")))))</f>
        <v>Khá</v>
      </c>
    </row>
    <row r="115" spans="1:17" s="56" customFormat="1" ht="22.5" customHeight="1" x14ac:dyDescent="0.2">
      <c r="A115" s="214">
        <v>3</v>
      </c>
      <c r="B115" s="211" t="s">
        <v>1799</v>
      </c>
      <c r="C115" s="211" t="s">
        <v>1800</v>
      </c>
      <c r="D115" s="212">
        <v>87</v>
      </c>
      <c r="E115" s="212">
        <v>72</v>
      </c>
      <c r="F115" s="209">
        <f t="shared" si="13"/>
        <v>79.5</v>
      </c>
      <c r="G115" s="212">
        <v>87</v>
      </c>
      <c r="H115" s="212">
        <v>79</v>
      </c>
      <c r="I115" s="208">
        <f t="shared" si="14"/>
        <v>83</v>
      </c>
      <c r="J115" s="212">
        <v>85</v>
      </c>
      <c r="K115" s="212">
        <v>76</v>
      </c>
      <c r="L115" s="210">
        <f t="shared" si="15"/>
        <v>80.5</v>
      </c>
      <c r="M115" s="212">
        <v>85</v>
      </c>
      <c r="N115" s="213">
        <v>85</v>
      </c>
      <c r="O115" s="210">
        <f t="shared" si="16"/>
        <v>85</v>
      </c>
      <c r="P115" s="210">
        <f t="shared" si="17"/>
        <v>82</v>
      </c>
      <c r="Q115" s="204" t="str">
        <f t="shared" si="18"/>
        <v>Tốt</v>
      </c>
    </row>
    <row r="116" spans="1:17" s="56" customFormat="1" ht="22.5" customHeight="1" x14ac:dyDescent="0.2">
      <c r="A116" s="214">
        <v>4</v>
      </c>
      <c r="B116" s="211" t="s">
        <v>1801</v>
      </c>
      <c r="C116" s="211" t="s">
        <v>1802</v>
      </c>
      <c r="D116" s="212">
        <v>80</v>
      </c>
      <c r="E116" s="212">
        <v>80</v>
      </c>
      <c r="F116" s="209">
        <f t="shared" si="13"/>
        <v>80</v>
      </c>
      <c r="G116" s="212">
        <v>80</v>
      </c>
      <c r="H116" s="212">
        <v>89</v>
      </c>
      <c r="I116" s="208">
        <f t="shared" si="14"/>
        <v>84.5</v>
      </c>
      <c r="J116" s="212">
        <v>85</v>
      </c>
      <c r="K116" s="212">
        <v>76</v>
      </c>
      <c r="L116" s="210">
        <f t="shared" si="15"/>
        <v>80.5</v>
      </c>
      <c r="M116" s="212">
        <v>85</v>
      </c>
      <c r="N116" s="213">
        <v>85</v>
      </c>
      <c r="O116" s="210">
        <f t="shared" si="16"/>
        <v>85</v>
      </c>
      <c r="P116" s="210">
        <f t="shared" si="17"/>
        <v>82.5</v>
      </c>
      <c r="Q116" s="204" t="str">
        <f t="shared" si="18"/>
        <v>Tốt</v>
      </c>
    </row>
    <row r="117" spans="1:17" s="56" customFormat="1" ht="22.5" customHeight="1" x14ac:dyDescent="0.2">
      <c r="A117" s="214">
        <v>5</v>
      </c>
      <c r="B117" s="211" t="s">
        <v>1803</v>
      </c>
      <c r="C117" s="211" t="s">
        <v>1804</v>
      </c>
      <c r="D117" s="212">
        <v>80</v>
      </c>
      <c r="E117" s="212">
        <v>94</v>
      </c>
      <c r="F117" s="209">
        <f t="shared" si="13"/>
        <v>87</v>
      </c>
      <c r="G117" s="212">
        <v>88</v>
      </c>
      <c r="H117" s="212">
        <v>98</v>
      </c>
      <c r="I117" s="208">
        <f t="shared" si="14"/>
        <v>93</v>
      </c>
      <c r="J117" s="212">
        <v>90</v>
      </c>
      <c r="K117" s="212">
        <v>89</v>
      </c>
      <c r="L117" s="210">
        <f t="shared" si="15"/>
        <v>89.5</v>
      </c>
      <c r="M117" s="212">
        <v>89</v>
      </c>
      <c r="N117" s="213">
        <v>89</v>
      </c>
      <c r="O117" s="210">
        <f t="shared" si="16"/>
        <v>89</v>
      </c>
      <c r="P117" s="210">
        <f t="shared" si="17"/>
        <v>89.625</v>
      </c>
      <c r="Q117" s="204" t="str">
        <f t="shared" si="18"/>
        <v>Tốt</v>
      </c>
    </row>
    <row r="118" spans="1:17" s="56" customFormat="1" ht="22.5" customHeight="1" x14ac:dyDescent="0.2">
      <c r="A118" s="214">
        <v>6</v>
      </c>
      <c r="B118" s="211" t="s">
        <v>1805</v>
      </c>
      <c r="C118" s="211" t="s">
        <v>1806</v>
      </c>
      <c r="D118" s="212">
        <v>89</v>
      </c>
      <c r="E118" s="212">
        <v>89</v>
      </c>
      <c r="F118" s="209">
        <f t="shared" si="13"/>
        <v>89</v>
      </c>
      <c r="G118" s="212">
        <v>89</v>
      </c>
      <c r="H118" s="212">
        <v>96</v>
      </c>
      <c r="I118" s="208">
        <f t="shared" si="14"/>
        <v>92.5</v>
      </c>
      <c r="J118" s="212">
        <v>80</v>
      </c>
      <c r="K118" s="212">
        <v>76</v>
      </c>
      <c r="L118" s="210">
        <f t="shared" si="15"/>
        <v>78</v>
      </c>
      <c r="M118" s="212">
        <v>97</v>
      </c>
      <c r="N118" s="213">
        <v>97</v>
      </c>
      <c r="O118" s="210">
        <f t="shared" si="16"/>
        <v>97</v>
      </c>
      <c r="P118" s="210">
        <f t="shared" si="17"/>
        <v>89.125</v>
      </c>
      <c r="Q118" s="204" t="str">
        <f t="shared" si="18"/>
        <v>Tốt</v>
      </c>
    </row>
    <row r="119" spans="1:17" s="56" customFormat="1" ht="22.5" customHeight="1" x14ac:dyDescent="0.2">
      <c r="A119" s="214">
        <v>7</v>
      </c>
      <c r="B119" s="211" t="s">
        <v>1807</v>
      </c>
      <c r="C119" s="211" t="s">
        <v>1808</v>
      </c>
      <c r="D119" s="212">
        <v>88</v>
      </c>
      <c r="E119" s="212">
        <v>60</v>
      </c>
      <c r="F119" s="209">
        <f t="shared" si="13"/>
        <v>74</v>
      </c>
      <c r="G119" s="212">
        <v>80</v>
      </c>
      <c r="H119" s="212">
        <v>75</v>
      </c>
      <c r="I119" s="208">
        <f t="shared" si="14"/>
        <v>77.5</v>
      </c>
      <c r="J119" s="212">
        <v>70</v>
      </c>
      <c r="K119" s="212">
        <v>70</v>
      </c>
      <c r="L119" s="210">
        <f t="shared" si="15"/>
        <v>70</v>
      </c>
      <c r="M119" s="212">
        <v>64</v>
      </c>
      <c r="N119" s="213">
        <v>88</v>
      </c>
      <c r="O119" s="210">
        <f t="shared" si="16"/>
        <v>76</v>
      </c>
      <c r="P119" s="210">
        <f t="shared" si="17"/>
        <v>74.375</v>
      </c>
      <c r="Q119" s="204" t="str">
        <f t="shared" si="18"/>
        <v>Khá</v>
      </c>
    </row>
    <row r="120" spans="1:17" s="56" customFormat="1" ht="22.5" customHeight="1" x14ac:dyDescent="0.2">
      <c r="A120" s="214">
        <v>8</v>
      </c>
      <c r="B120" s="211" t="s">
        <v>1809</v>
      </c>
      <c r="C120" s="211" t="s">
        <v>1810</v>
      </c>
      <c r="D120" s="212">
        <v>87</v>
      </c>
      <c r="E120" s="212">
        <v>87</v>
      </c>
      <c r="F120" s="209">
        <f t="shared" si="13"/>
        <v>87</v>
      </c>
      <c r="G120" s="212">
        <v>85</v>
      </c>
      <c r="H120" s="212">
        <v>96</v>
      </c>
      <c r="I120" s="208">
        <f t="shared" si="14"/>
        <v>90.5</v>
      </c>
      <c r="J120" s="212">
        <v>85</v>
      </c>
      <c r="K120" s="212">
        <v>80</v>
      </c>
      <c r="L120" s="210">
        <f t="shared" si="15"/>
        <v>82.5</v>
      </c>
      <c r="M120" s="212">
        <v>92</v>
      </c>
      <c r="N120" s="213">
        <v>92</v>
      </c>
      <c r="O120" s="210">
        <f t="shared" si="16"/>
        <v>92</v>
      </c>
      <c r="P120" s="210">
        <f t="shared" si="17"/>
        <v>88</v>
      </c>
      <c r="Q120" s="204" t="str">
        <f t="shared" si="18"/>
        <v>Tốt</v>
      </c>
    </row>
    <row r="121" spans="1:17" s="56" customFormat="1" ht="22.5" customHeight="1" x14ac:dyDescent="0.2">
      <c r="A121" s="214">
        <v>9</v>
      </c>
      <c r="B121" s="211" t="s">
        <v>1811</v>
      </c>
      <c r="C121" s="211" t="s">
        <v>1812</v>
      </c>
      <c r="D121" s="212">
        <v>98</v>
      </c>
      <c r="E121" s="212">
        <v>96</v>
      </c>
      <c r="F121" s="209">
        <f t="shared" si="13"/>
        <v>97</v>
      </c>
      <c r="G121" s="212">
        <v>97</v>
      </c>
      <c r="H121" s="212">
        <v>98</v>
      </c>
      <c r="I121" s="208">
        <f t="shared" si="14"/>
        <v>97.5</v>
      </c>
      <c r="J121" s="212">
        <v>98</v>
      </c>
      <c r="K121" s="212">
        <v>98</v>
      </c>
      <c r="L121" s="210">
        <f t="shared" si="15"/>
        <v>98</v>
      </c>
      <c r="M121" s="212">
        <v>99</v>
      </c>
      <c r="N121" s="213">
        <v>99</v>
      </c>
      <c r="O121" s="210">
        <f t="shared" si="16"/>
        <v>99</v>
      </c>
      <c r="P121" s="210">
        <f t="shared" si="17"/>
        <v>97.875</v>
      </c>
      <c r="Q121" s="204" t="str">
        <f t="shared" si="18"/>
        <v>Xuất sắc</v>
      </c>
    </row>
    <row r="122" spans="1:17" s="56" customFormat="1" ht="22.5" customHeight="1" x14ac:dyDescent="0.2">
      <c r="A122" s="214">
        <v>10</v>
      </c>
      <c r="B122" s="211" t="s">
        <v>1813</v>
      </c>
      <c r="C122" s="211" t="s">
        <v>1814</v>
      </c>
      <c r="D122" s="212">
        <v>97</v>
      </c>
      <c r="E122" s="212">
        <v>96</v>
      </c>
      <c r="F122" s="209">
        <f t="shared" si="13"/>
        <v>96.5</v>
      </c>
      <c r="G122" s="212">
        <v>97</v>
      </c>
      <c r="H122" s="212">
        <v>98</v>
      </c>
      <c r="I122" s="208">
        <f t="shared" si="14"/>
        <v>97.5</v>
      </c>
      <c r="J122" s="212">
        <v>94</v>
      </c>
      <c r="K122" s="212">
        <v>95</v>
      </c>
      <c r="L122" s="210">
        <f t="shared" si="15"/>
        <v>94.5</v>
      </c>
      <c r="M122" s="212">
        <v>98</v>
      </c>
      <c r="N122" s="213">
        <v>98</v>
      </c>
      <c r="O122" s="210">
        <f t="shared" si="16"/>
        <v>98</v>
      </c>
      <c r="P122" s="210">
        <f t="shared" si="17"/>
        <v>96.625</v>
      </c>
      <c r="Q122" s="204" t="str">
        <f t="shared" si="18"/>
        <v>Xuất sắc</v>
      </c>
    </row>
    <row r="123" spans="1:17" s="56" customFormat="1" ht="22.5" customHeight="1" x14ac:dyDescent="0.2">
      <c r="A123" s="214">
        <v>11</v>
      </c>
      <c r="B123" s="211" t="s">
        <v>1815</v>
      </c>
      <c r="C123" s="211" t="s">
        <v>1816</v>
      </c>
      <c r="D123" s="212">
        <v>64</v>
      </c>
      <c r="E123" s="212">
        <v>90</v>
      </c>
      <c r="F123" s="209">
        <f t="shared" si="13"/>
        <v>77</v>
      </c>
      <c r="G123" s="212">
        <v>91</v>
      </c>
      <c r="H123" s="212">
        <v>96</v>
      </c>
      <c r="I123" s="208">
        <f t="shared" si="14"/>
        <v>93.5</v>
      </c>
      <c r="J123" s="212">
        <v>85</v>
      </c>
      <c r="K123" s="212">
        <v>80</v>
      </c>
      <c r="L123" s="210">
        <f t="shared" si="15"/>
        <v>82.5</v>
      </c>
      <c r="M123" s="212">
        <v>86</v>
      </c>
      <c r="N123" s="213">
        <v>86</v>
      </c>
      <c r="O123" s="210">
        <f t="shared" si="16"/>
        <v>86</v>
      </c>
      <c r="P123" s="210">
        <f t="shared" si="17"/>
        <v>84.75</v>
      </c>
      <c r="Q123" s="204" t="str">
        <f t="shared" si="18"/>
        <v>Tốt</v>
      </c>
    </row>
    <row r="124" spans="1:17" s="56" customFormat="1" ht="22.5" customHeight="1" x14ac:dyDescent="0.2">
      <c r="A124" s="214">
        <v>12</v>
      </c>
      <c r="B124" s="211" t="s">
        <v>1817</v>
      </c>
      <c r="C124" s="211" t="s">
        <v>1652</v>
      </c>
      <c r="D124" s="212">
        <v>96</v>
      </c>
      <c r="E124" s="212">
        <v>92</v>
      </c>
      <c r="F124" s="209">
        <f t="shared" si="13"/>
        <v>94</v>
      </c>
      <c r="G124" s="212">
        <v>81</v>
      </c>
      <c r="H124" s="212">
        <v>98</v>
      </c>
      <c r="I124" s="208">
        <f t="shared" si="14"/>
        <v>89.5</v>
      </c>
      <c r="J124" s="212">
        <v>98</v>
      </c>
      <c r="K124" s="212">
        <v>95</v>
      </c>
      <c r="L124" s="210">
        <f t="shared" si="15"/>
        <v>96.5</v>
      </c>
      <c r="M124" s="212">
        <v>96</v>
      </c>
      <c r="N124" s="213">
        <v>96</v>
      </c>
      <c r="O124" s="210">
        <f t="shared" si="16"/>
        <v>96</v>
      </c>
      <c r="P124" s="210">
        <f t="shared" si="17"/>
        <v>94</v>
      </c>
      <c r="Q124" s="204" t="str">
        <f t="shared" si="18"/>
        <v>Xuất sắc</v>
      </c>
    </row>
    <row r="125" spans="1:17" s="56" customFormat="1" ht="22.5" customHeight="1" x14ac:dyDescent="0.2">
      <c r="A125" s="214">
        <v>13</v>
      </c>
      <c r="B125" s="211" t="s">
        <v>1818</v>
      </c>
      <c r="C125" s="211" t="s">
        <v>1819</v>
      </c>
      <c r="D125" s="212">
        <v>84</v>
      </c>
      <c r="E125" s="212">
        <v>73</v>
      </c>
      <c r="F125" s="209">
        <f t="shared" si="13"/>
        <v>78.5</v>
      </c>
      <c r="G125" s="212">
        <v>84</v>
      </c>
      <c r="H125" s="212">
        <v>89</v>
      </c>
      <c r="I125" s="208">
        <f t="shared" si="14"/>
        <v>86.5</v>
      </c>
      <c r="J125" s="212">
        <v>80</v>
      </c>
      <c r="K125" s="212">
        <v>80</v>
      </c>
      <c r="L125" s="210">
        <f t="shared" si="15"/>
        <v>80</v>
      </c>
      <c r="M125" s="212">
        <v>80</v>
      </c>
      <c r="N125" s="206">
        <v>80</v>
      </c>
      <c r="O125" s="210">
        <f t="shared" si="16"/>
        <v>80</v>
      </c>
      <c r="P125" s="210">
        <f t="shared" si="17"/>
        <v>81.25</v>
      </c>
      <c r="Q125" s="204" t="str">
        <f t="shared" si="18"/>
        <v>Tốt</v>
      </c>
    </row>
    <row r="126" spans="1:17" s="56" customFormat="1" ht="22.5" customHeight="1" x14ac:dyDescent="0.2">
      <c r="A126" s="214">
        <v>14</v>
      </c>
      <c r="B126" s="211" t="s">
        <v>1820</v>
      </c>
      <c r="C126" s="211" t="s">
        <v>1821</v>
      </c>
      <c r="D126" s="212">
        <v>76</v>
      </c>
      <c r="E126" s="212">
        <v>73</v>
      </c>
      <c r="F126" s="209">
        <f t="shared" si="13"/>
        <v>74.5</v>
      </c>
      <c r="G126" s="212">
        <v>65</v>
      </c>
      <c r="H126" s="212">
        <v>89</v>
      </c>
      <c r="I126" s="208">
        <f t="shared" si="14"/>
        <v>77</v>
      </c>
      <c r="J126" s="212">
        <v>90</v>
      </c>
      <c r="K126" s="212">
        <v>89</v>
      </c>
      <c r="L126" s="210">
        <f t="shared" si="15"/>
        <v>89.5</v>
      </c>
      <c r="M126" s="212">
        <v>80</v>
      </c>
      <c r="N126" s="213">
        <v>80</v>
      </c>
      <c r="O126" s="210">
        <f t="shared" si="16"/>
        <v>80</v>
      </c>
      <c r="P126" s="210">
        <f t="shared" si="17"/>
        <v>80.25</v>
      </c>
      <c r="Q126" s="204" t="str">
        <f t="shared" si="18"/>
        <v>Tốt</v>
      </c>
    </row>
    <row r="127" spans="1:17" s="56" customFormat="1" ht="22.5" customHeight="1" x14ac:dyDescent="0.2">
      <c r="A127" s="214">
        <v>15</v>
      </c>
      <c r="B127" s="211" t="s">
        <v>1822</v>
      </c>
      <c r="C127" s="211" t="s">
        <v>1823</v>
      </c>
      <c r="D127" s="212">
        <v>90</v>
      </c>
      <c r="E127" s="212">
        <v>85</v>
      </c>
      <c r="F127" s="209">
        <f t="shared" si="13"/>
        <v>87.5</v>
      </c>
      <c r="G127" s="212">
        <v>85</v>
      </c>
      <c r="H127" s="212">
        <v>96</v>
      </c>
      <c r="I127" s="208">
        <f t="shared" si="14"/>
        <v>90.5</v>
      </c>
      <c r="J127" s="212">
        <v>94</v>
      </c>
      <c r="K127" s="212">
        <v>90</v>
      </c>
      <c r="L127" s="210">
        <f t="shared" si="15"/>
        <v>92</v>
      </c>
      <c r="M127" s="212">
        <v>64</v>
      </c>
      <c r="N127" s="213">
        <v>93</v>
      </c>
      <c r="O127" s="210">
        <f t="shared" si="16"/>
        <v>78.5</v>
      </c>
      <c r="P127" s="210">
        <f t="shared" si="17"/>
        <v>87.125</v>
      </c>
      <c r="Q127" s="204" t="str">
        <f t="shared" si="18"/>
        <v>Tốt</v>
      </c>
    </row>
    <row r="128" spans="1:17" s="56" customFormat="1" ht="22.5" customHeight="1" x14ac:dyDescent="0.2">
      <c r="A128" s="214">
        <v>16</v>
      </c>
      <c r="B128" s="211" t="s">
        <v>1824</v>
      </c>
      <c r="C128" s="211" t="s">
        <v>1825</v>
      </c>
      <c r="D128" s="212">
        <v>94</v>
      </c>
      <c r="E128" s="212">
        <v>75</v>
      </c>
      <c r="F128" s="209">
        <f t="shared" si="13"/>
        <v>84.5</v>
      </c>
      <c r="G128" s="212">
        <v>94</v>
      </c>
      <c r="H128" s="212">
        <v>98</v>
      </c>
      <c r="I128" s="208">
        <f t="shared" si="14"/>
        <v>96</v>
      </c>
      <c r="J128" s="212">
        <v>90</v>
      </c>
      <c r="K128" s="212">
        <v>88</v>
      </c>
      <c r="L128" s="210">
        <f t="shared" si="15"/>
        <v>89</v>
      </c>
      <c r="M128" s="212">
        <v>83</v>
      </c>
      <c r="N128" s="213">
        <v>83</v>
      </c>
      <c r="O128" s="210">
        <f t="shared" si="16"/>
        <v>83</v>
      </c>
      <c r="P128" s="210">
        <f t="shared" si="17"/>
        <v>88.125</v>
      </c>
      <c r="Q128" s="204" t="str">
        <f t="shared" si="18"/>
        <v>Tốt</v>
      </c>
    </row>
    <row r="129" spans="1:17" s="56" customFormat="1" ht="22.5" customHeight="1" x14ac:dyDescent="0.2">
      <c r="A129" s="214">
        <v>17</v>
      </c>
      <c r="B129" s="211" t="s">
        <v>1826</v>
      </c>
      <c r="C129" s="211" t="s">
        <v>1827</v>
      </c>
      <c r="D129" s="212">
        <v>80</v>
      </c>
      <c r="E129" s="212">
        <v>50</v>
      </c>
      <c r="F129" s="209">
        <f t="shared" si="13"/>
        <v>65</v>
      </c>
      <c r="G129" s="212">
        <v>86</v>
      </c>
      <c r="H129" s="212">
        <v>75</v>
      </c>
      <c r="I129" s="208">
        <f t="shared" si="14"/>
        <v>80.5</v>
      </c>
      <c r="J129" s="212">
        <v>0</v>
      </c>
      <c r="K129" s="212">
        <v>40</v>
      </c>
      <c r="L129" s="210">
        <f t="shared" si="15"/>
        <v>20</v>
      </c>
      <c r="M129" s="212">
        <v>0</v>
      </c>
      <c r="N129" s="213">
        <v>0</v>
      </c>
      <c r="O129" s="210">
        <f t="shared" si="16"/>
        <v>0</v>
      </c>
      <c r="P129" s="210">
        <f t="shared" si="17"/>
        <v>41.375</v>
      </c>
      <c r="Q129" s="204" t="str">
        <f t="shared" si="18"/>
        <v>Yếu</v>
      </c>
    </row>
    <row r="130" spans="1:17" s="56" customFormat="1" ht="22.5" customHeight="1" x14ac:dyDescent="0.2">
      <c r="A130" s="214">
        <v>18</v>
      </c>
      <c r="B130" s="211" t="s">
        <v>1828</v>
      </c>
      <c r="C130" s="211" t="s">
        <v>1829</v>
      </c>
      <c r="D130" s="212">
        <v>64</v>
      </c>
      <c r="E130" s="212">
        <v>91</v>
      </c>
      <c r="F130" s="209">
        <f t="shared" si="13"/>
        <v>77.5</v>
      </c>
      <c r="G130" s="212">
        <v>88</v>
      </c>
      <c r="H130" s="212">
        <v>96</v>
      </c>
      <c r="I130" s="208">
        <f t="shared" si="14"/>
        <v>92</v>
      </c>
      <c r="J130" s="212">
        <v>92</v>
      </c>
      <c r="K130" s="212">
        <v>95</v>
      </c>
      <c r="L130" s="210">
        <f t="shared" si="15"/>
        <v>93.5</v>
      </c>
      <c r="M130" s="212">
        <v>95</v>
      </c>
      <c r="N130" s="213">
        <v>95</v>
      </c>
      <c r="O130" s="210">
        <f t="shared" si="16"/>
        <v>95</v>
      </c>
      <c r="P130" s="210">
        <f t="shared" si="17"/>
        <v>89.5</v>
      </c>
      <c r="Q130" s="204" t="str">
        <f t="shared" si="18"/>
        <v>Tốt</v>
      </c>
    </row>
    <row r="131" spans="1:17" s="56" customFormat="1" ht="22.5" customHeight="1" x14ac:dyDescent="0.2">
      <c r="A131" s="214">
        <v>19</v>
      </c>
      <c r="B131" s="211" t="s">
        <v>1830</v>
      </c>
      <c r="C131" s="211" t="s">
        <v>1831</v>
      </c>
      <c r="D131" s="212">
        <v>90</v>
      </c>
      <c r="E131" s="212">
        <v>82</v>
      </c>
      <c r="F131" s="209">
        <f t="shared" si="13"/>
        <v>86</v>
      </c>
      <c r="G131" s="212">
        <v>81</v>
      </c>
      <c r="H131" s="212">
        <v>79</v>
      </c>
      <c r="I131" s="208">
        <f t="shared" si="14"/>
        <v>80</v>
      </c>
      <c r="J131" s="310" t="s">
        <v>1619</v>
      </c>
      <c r="K131" s="311"/>
      <c r="L131" s="311"/>
      <c r="M131" s="311"/>
      <c r="N131" s="311"/>
      <c r="O131" s="311"/>
      <c r="P131" s="311"/>
      <c r="Q131" s="312"/>
    </row>
    <row r="132" spans="1:17" s="56" customFormat="1" ht="22.5" customHeight="1" x14ac:dyDescent="0.2">
      <c r="A132" s="214">
        <v>20</v>
      </c>
      <c r="B132" s="211" t="s">
        <v>1832</v>
      </c>
      <c r="C132" s="211" t="s">
        <v>1833</v>
      </c>
      <c r="D132" s="212">
        <v>83</v>
      </c>
      <c r="E132" s="212">
        <v>80</v>
      </c>
      <c r="F132" s="209">
        <f t="shared" si="13"/>
        <v>81.5</v>
      </c>
      <c r="G132" s="212">
        <v>64</v>
      </c>
      <c r="H132" s="212">
        <v>89</v>
      </c>
      <c r="I132" s="208">
        <f t="shared" si="14"/>
        <v>76.5</v>
      </c>
      <c r="J132" s="212">
        <v>80</v>
      </c>
      <c r="K132" s="212">
        <v>75</v>
      </c>
      <c r="L132" s="210">
        <f t="shared" si="15"/>
        <v>77.5</v>
      </c>
      <c r="M132" s="212">
        <v>90</v>
      </c>
      <c r="N132" s="213">
        <v>90</v>
      </c>
      <c r="O132" s="210">
        <f t="shared" si="16"/>
        <v>90</v>
      </c>
      <c r="P132" s="210">
        <f t="shared" si="17"/>
        <v>81.375</v>
      </c>
      <c r="Q132" s="204" t="str">
        <f t="shared" si="18"/>
        <v>Tốt</v>
      </c>
    </row>
    <row r="133" spans="1:17" s="56" customFormat="1" ht="22.5" customHeight="1" x14ac:dyDescent="0.2">
      <c r="A133" s="214">
        <v>21</v>
      </c>
      <c r="B133" s="211" t="s">
        <v>1834</v>
      </c>
      <c r="C133" s="211" t="s">
        <v>1835</v>
      </c>
      <c r="D133" s="212">
        <v>68</v>
      </c>
      <c r="E133" s="212">
        <v>79</v>
      </c>
      <c r="F133" s="209">
        <f t="shared" si="13"/>
        <v>73.5</v>
      </c>
      <c r="G133" s="212">
        <v>73</v>
      </c>
      <c r="H133" s="212">
        <v>85</v>
      </c>
      <c r="I133" s="208">
        <f t="shared" si="14"/>
        <v>79</v>
      </c>
      <c r="J133" s="212">
        <v>80</v>
      </c>
      <c r="K133" s="212">
        <v>78</v>
      </c>
      <c r="L133" s="210">
        <f t="shared" si="15"/>
        <v>79</v>
      </c>
      <c r="M133" s="212">
        <v>93</v>
      </c>
      <c r="N133" s="213">
        <v>93</v>
      </c>
      <c r="O133" s="210">
        <f t="shared" si="16"/>
        <v>93</v>
      </c>
      <c r="P133" s="210">
        <f t="shared" si="17"/>
        <v>81.125</v>
      </c>
      <c r="Q133" s="204" t="str">
        <f t="shared" si="18"/>
        <v>Tốt</v>
      </c>
    </row>
    <row r="134" spans="1:17" s="56" customFormat="1" ht="22.5" customHeight="1" x14ac:dyDescent="0.2">
      <c r="A134" s="214">
        <v>22</v>
      </c>
      <c r="B134" s="211" t="s">
        <v>1836</v>
      </c>
      <c r="C134" s="211" t="s">
        <v>386</v>
      </c>
      <c r="D134" s="212">
        <v>88</v>
      </c>
      <c r="E134" s="212">
        <v>80</v>
      </c>
      <c r="F134" s="209">
        <f t="shared" si="13"/>
        <v>84</v>
      </c>
      <c r="G134" s="212">
        <v>80</v>
      </c>
      <c r="H134" s="212">
        <v>96</v>
      </c>
      <c r="I134" s="208">
        <f t="shared" si="14"/>
        <v>88</v>
      </c>
      <c r="J134" s="212">
        <v>85</v>
      </c>
      <c r="K134" s="212">
        <v>76</v>
      </c>
      <c r="L134" s="210">
        <f t="shared" si="15"/>
        <v>80.5</v>
      </c>
      <c r="M134" s="212">
        <v>90</v>
      </c>
      <c r="N134" s="213">
        <v>90</v>
      </c>
      <c r="O134" s="210">
        <f t="shared" si="16"/>
        <v>90</v>
      </c>
      <c r="P134" s="210">
        <f t="shared" si="17"/>
        <v>85.625</v>
      </c>
      <c r="Q134" s="204" t="str">
        <f t="shared" si="18"/>
        <v>Tốt</v>
      </c>
    </row>
    <row r="135" spans="1:17" s="56" customFormat="1" ht="22.5" customHeight="1" x14ac:dyDescent="0.2">
      <c r="A135" s="214">
        <v>23</v>
      </c>
      <c r="B135" s="211" t="s">
        <v>1837</v>
      </c>
      <c r="C135" s="211" t="s">
        <v>1838</v>
      </c>
      <c r="D135" s="212">
        <v>79</v>
      </c>
      <c r="E135" s="212">
        <v>74</v>
      </c>
      <c r="F135" s="209">
        <f t="shared" si="13"/>
        <v>76.5</v>
      </c>
      <c r="G135" s="212">
        <v>80</v>
      </c>
      <c r="H135" s="212">
        <v>78</v>
      </c>
      <c r="I135" s="208">
        <f t="shared" si="14"/>
        <v>79</v>
      </c>
      <c r="J135" s="212">
        <v>85</v>
      </c>
      <c r="K135" s="212">
        <v>75</v>
      </c>
      <c r="L135" s="210">
        <f t="shared" si="15"/>
        <v>80</v>
      </c>
      <c r="M135" s="212">
        <v>88</v>
      </c>
      <c r="N135" s="213">
        <v>88</v>
      </c>
      <c r="O135" s="210">
        <f t="shared" si="16"/>
        <v>88</v>
      </c>
      <c r="P135" s="210">
        <f t="shared" si="17"/>
        <v>80.875</v>
      </c>
      <c r="Q135" s="204" t="str">
        <f t="shared" si="18"/>
        <v>Tốt</v>
      </c>
    </row>
    <row r="136" spans="1:17" s="56" customFormat="1" ht="22.5" customHeight="1" x14ac:dyDescent="0.2">
      <c r="A136" s="214">
        <v>24</v>
      </c>
      <c r="B136" s="211" t="s">
        <v>1839</v>
      </c>
      <c r="C136" s="211" t="s">
        <v>1840</v>
      </c>
      <c r="D136" s="212">
        <v>91</v>
      </c>
      <c r="E136" s="212">
        <v>94</v>
      </c>
      <c r="F136" s="209">
        <f t="shared" si="13"/>
        <v>92.5</v>
      </c>
      <c r="G136" s="212">
        <v>87</v>
      </c>
      <c r="H136" s="212">
        <v>89</v>
      </c>
      <c r="I136" s="208">
        <f t="shared" si="14"/>
        <v>88</v>
      </c>
      <c r="J136" s="310" t="s">
        <v>1619</v>
      </c>
      <c r="K136" s="311"/>
      <c r="L136" s="311"/>
      <c r="M136" s="311"/>
      <c r="N136" s="311"/>
      <c r="O136" s="311"/>
      <c r="P136" s="311"/>
      <c r="Q136" s="312"/>
    </row>
    <row r="137" spans="1:17" s="56" customFormat="1" ht="22.5" customHeight="1" x14ac:dyDescent="0.2">
      <c r="A137" s="214">
        <v>25</v>
      </c>
      <c r="B137" s="211" t="s">
        <v>1841</v>
      </c>
      <c r="C137" s="211" t="s">
        <v>1842</v>
      </c>
      <c r="D137" s="212">
        <v>67</v>
      </c>
      <c r="E137" s="212">
        <v>73</v>
      </c>
      <c r="F137" s="209">
        <f t="shared" si="13"/>
        <v>70</v>
      </c>
      <c r="G137" s="212">
        <v>59</v>
      </c>
      <c r="H137" s="212">
        <v>82</v>
      </c>
      <c r="I137" s="208">
        <f t="shared" si="14"/>
        <v>70.5</v>
      </c>
      <c r="J137" s="310" t="s">
        <v>1619</v>
      </c>
      <c r="K137" s="311"/>
      <c r="L137" s="311"/>
      <c r="M137" s="311"/>
      <c r="N137" s="311"/>
      <c r="O137" s="311"/>
      <c r="P137" s="311"/>
      <c r="Q137" s="312"/>
    </row>
    <row r="138" spans="1:17" s="56" customFormat="1" ht="22.5" customHeight="1" x14ac:dyDescent="0.2">
      <c r="A138" s="214">
        <v>26</v>
      </c>
      <c r="B138" s="211" t="s">
        <v>1843</v>
      </c>
      <c r="C138" s="211" t="s">
        <v>1844</v>
      </c>
      <c r="D138" s="212">
        <v>70</v>
      </c>
      <c r="E138" s="212">
        <v>80</v>
      </c>
      <c r="F138" s="209">
        <f t="shared" si="13"/>
        <v>75</v>
      </c>
      <c r="G138" s="212">
        <v>81</v>
      </c>
      <c r="H138" s="212">
        <v>80</v>
      </c>
      <c r="I138" s="208">
        <f t="shared" si="14"/>
        <v>80.5</v>
      </c>
      <c r="J138" s="212">
        <v>85</v>
      </c>
      <c r="K138" s="212">
        <v>85</v>
      </c>
      <c r="L138" s="210">
        <f t="shared" si="15"/>
        <v>85</v>
      </c>
      <c r="M138" s="212">
        <v>80</v>
      </c>
      <c r="N138" s="213">
        <v>80</v>
      </c>
      <c r="O138" s="210">
        <f t="shared" si="16"/>
        <v>80</v>
      </c>
      <c r="P138" s="210">
        <f t="shared" si="17"/>
        <v>80.125</v>
      </c>
      <c r="Q138" s="204" t="str">
        <f t="shared" si="18"/>
        <v>Tốt</v>
      </c>
    </row>
    <row r="139" spans="1:17" s="56" customFormat="1" ht="22.5" customHeight="1" x14ac:dyDescent="0.2">
      <c r="A139" s="214">
        <v>27</v>
      </c>
      <c r="B139" s="211" t="s">
        <v>1845</v>
      </c>
      <c r="C139" s="211" t="s">
        <v>1846</v>
      </c>
      <c r="D139" s="212">
        <v>86</v>
      </c>
      <c r="E139" s="212">
        <v>70</v>
      </c>
      <c r="F139" s="209">
        <f t="shared" si="13"/>
        <v>78</v>
      </c>
      <c r="G139" s="212">
        <v>83</v>
      </c>
      <c r="H139" s="212">
        <v>60</v>
      </c>
      <c r="I139" s="208">
        <f t="shared" si="14"/>
        <v>71.5</v>
      </c>
      <c r="J139" s="212">
        <v>70</v>
      </c>
      <c r="K139" s="212">
        <v>75</v>
      </c>
      <c r="L139" s="210">
        <f t="shared" si="15"/>
        <v>72.5</v>
      </c>
      <c r="M139" s="212">
        <v>72</v>
      </c>
      <c r="N139" s="213">
        <v>72</v>
      </c>
      <c r="O139" s="210">
        <f t="shared" si="16"/>
        <v>72</v>
      </c>
      <c r="P139" s="210">
        <f t="shared" si="17"/>
        <v>73.5</v>
      </c>
      <c r="Q139" s="204" t="str">
        <f t="shared" si="18"/>
        <v>Khá</v>
      </c>
    </row>
    <row r="140" spans="1:17" s="56" customFormat="1" ht="22.5" customHeight="1" x14ac:dyDescent="0.2">
      <c r="A140" s="214">
        <v>28</v>
      </c>
      <c r="B140" s="211" t="s">
        <v>1847</v>
      </c>
      <c r="C140" s="211" t="s">
        <v>1848</v>
      </c>
      <c r="D140" s="212">
        <v>95</v>
      </c>
      <c r="E140" s="212">
        <v>84</v>
      </c>
      <c r="F140" s="209">
        <f t="shared" si="13"/>
        <v>89.5</v>
      </c>
      <c r="G140" s="212">
        <v>83</v>
      </c>
      <c r="H140" s="212">
        <v>96</v>
      </c>
      <c r="I140" s="208">
        <f t="shared" si="14"/>
        <v>89.5</v>
      </c>
      <c r="J140" s="212">
        <v>85</v>
      </c>
      <c r="K140" s="212">
        <v>80</v>
      </c>
      <c r="L140" s="210">
        <f t="shared" si="15"/>
        <v>82.5</v>
      </c>
      <c r="M140" s="212">
        <v>80</v>
      </c>
      <c r="N140" s="213">
        <v>80</v>
      </c>
      <c r="O140" s="210">
        <f t="shared" si="16"/>
        <v>80</v>
      </c>
      <c r="P140" s="210">
        <f t="shared" si="17"/>
        <v>85.375</v>
      </c>
      <c r="Q140" s="204" t="str">
        <f t="shared" si="18"/>
        <v>Tốt</v>
      </c>
    </row>
    <row r="141" spans="1:17" s="56" customFormat="1" ht="22.5" customHeight="1" x14ac:dyDescent="0.2">
      <c r="A141" s="214">
        <v>29</v>
      </c>
      <c r="B141" s="211" t="s">
        <v>1849</v>
      </c>
      <c r="C141" s="211" t="s">
        <v>1850</v>
      </c>
      <c r="D141" s="212">
        <v>84</v>
      </c>
      <c r="E141" s="212">
        <v>79</v>
      </c>
      <c r="F141" s="209">
        <f t="shared" si="13"/>
        <v>81.5</v>
      </c>
      <c r="G141" s="212">
        <v>84</v>
      </c>
      <c r="H141" s="212">
        <v>89</v>
      </c>
      <c r="I141" s="208">
        <f t="shared" si="14"/>
        <v>86.5</v>
      </c>
      <c r="J141" s="212">
        <v>80</v>
      </c>
      <c r="K141" s="212">
        <v>80</v>
      </c>
      <c r="L141" s="210">
        <f t="shared" si="15"/>
        <v>80</v>
      </c>
      <c r="M141" s="212">
        <v>94</v>
      </c>
      <c r="N141" s="213">
        <v>94</v>
      </c>
      <c r="O141" s="210">
        <f t="shared" si="16"/>
        <v>94</v>
      </c>
      <c r="P141" s="210">
        <f t="shared" si="17"/>
        <v>85.5</v>
      </c>
      <c r="Q141" s="204" t="str">
        <f t="shared" si="18"/>
        <v>Tốt</v>
      </c>
    </row>
    <row r="142" spans="1:17" s="56" customFormat="1" ht="22.5" customHeight="1" x14ac:dyDescent="0.2">
      <c r="A142" s="214">
        <v>30</v>
      </c>
      <c r="B142" s="211" t="s">
        <v>1851</v>
      </c>
      <c r="C142" s="211" t="s">
        <v>1852</v>
      </c>
      <c r="D142" s="212">
        <v>89</v>
      </c>
      <c r="E142" s="212">
        <v>85</v>
      </c>
      <c r="F142" s="209">
        <f t="shared" si="13"/>
        <v>87</v>
      </c>
      <c r="G142" s="212">
        <v>84</v>
      </c>
      <c r="H142" s="212">
        <v>89</v>
      </c>
      <c r="I142" s="208">
        <f t="shared" si="14"/>
        <v>86.5</v>
      </c>
      <c r="J142" s="212">
        <v>85</v>
      </c>
      <c r="K142" s="212">
        <v>90</v>
      </c>
      <c r="L142" s="210">
        <f t="shared" si="15"/>
        <v>87.5</v>
      </c>
      <c r="M142" s="212">
        <v>64</v>
      </c>
      <c r="N142" s="213">
        <v>92</v>
      </c>
      <c r="O142" s="210">
        <f t="shared" si="16"/>
        <v>78</v>
      </c>
      <c r="P142" s="210">
        <f t="shared" si="17"/>
        <v>84.75</v>
      </c>
      <c r="Q142" s="204" t="str">
        <f t="shared" si="18"/>
        <v>Tốt</v>
      </c>
    </row>
    <row r="143" spans="1:17" s="56" customFormat="1" ht="22.5" customHeight="1" x14ac:dyDescent="0.2">
      <c r="A143" s="214">
        <v>31</v>
      </c>
      <c r="B143" s="211" t="s">
        <v>1853</v>
      </c>
      <c r="C143" s="211" t="s">
        <v>1854</v>
      </c>
      <c r="D143" s="212">
        <v>85</v>
      </c>
      <c r="E143" s="212">
        <v>80</v>
      </c>
      <c r="F143" s="209">
        <f t="shared" si="13"/>
        <v>82.5</v>
      </c>
      <c r="G143" s="212">
        <v>0</v>
      </c>
      <c r="H143" s="212">
        <v>79</v>
      </c>
      <c r="I143" s="208">
        <f t="shared" si="14"/>
        <v>39.5</v>
      </c>
      <c r="J143" s="212">
        <v>64</v>
      </c>
      <c r="K143" s="212">
        <v>80</v>
      </c>
      <c r="L143" s="210">
        <f t="shared" si="15"/>
        <v>72</v>
      </c>
      <c r="M143" s="212">
        <v>64</v>
      </c>
      <c r="N143" s="213">
        <v>85</v>
      </c>
      <c r="O143" s="210">
        <f t="shared" si="16"/>
        <v>74.5</v>
      </c>
      <c r="P143" s="210">
        <f t="shared" si="17"/>
        <v>67.125</v>
      </c>
      <c r="Q143" s="204" t="str">
        <f t="shared" si="18"/>
        <v>Khá</v>
      </c>
    </row>
    <row r="144" spans="1:17" s="56" customFormat="1" ht="22.5" customHeight="1" x14ac:dyDescent="0.2">
      <c r="A144" s="214">
        <v>32</v>
      </c>
      <c r="B144" s="211" t="s">
        <v>1855</v>
      </c>
      <c r="C144" s="211" t="s">
        <v>1856</v>
      </c>
      <c r="D144" s="212">
        <v>85</v>
      </c>
      <c r="E144" s="212">
        <v>85</v>
      </c>
      <c r="F144" s="209">
        <f t="shared" si="13"/>
        <v>85</v>
      </c>
      <c r="G144" s="212">
        <v>85</v>
      </c>
      <c r="H144" s="212">
        <v>79</v>
      </c>
      <c r="I144" s="208">
        <f t="shared" si="14"/>
        <v>82</v>
      </c>
      <c r="J144" s="212">
        <v>85</v>
      </c>
      <c r="K144" s="212">
        <v>88</v>
      </c>
      <c r="L144" s="210">
        <f t="shared" si="15"/>
        <v>86.5</v>
      </c>
      <c r="M144" s="212">
        <v>89</v>
      </c>
      <c r="N144" s="213">
        <v>89</v>
      </c>
      <c r="O144" s="210">
        <f t="shared" si="16"/>
        <v>89</v>
      </c>
      <c r="P144" s="210">
        <f t="shared" si="17"/>
        <v>85.625</v>
      </c>
      <c r="Q144" s="204" t="str">
        <f t="shared" si="18"/>
        <v>Tốt</v>
      </c>
    </row>
    <row r="145" spans="1:17" s="56" customFormat="1" ht="22.5" customHeight="1" x14ac:dyDescent="0.2">
      <c r="A145" s="214">
        <v>33</v>
      </c>
      <c r="B145" s="211" t="s">
        <v>1857</v>
      </c>
      <c r="C145" s="211" t="s">
        <v>1856</v>
      </c>
      <c r="D145" s="212">
        <v>90</v>
      </c>
      <c r="E145" s="212">
        <v>90</v>
      </c>
      <c r="F145" s="209">
        <f t="shared" si="13"/>
        <v>90</v>
      </c>
      <c r="G145" s="212">
        <v>85</v>
      </c>
      <c r="H145" s="212">
        <v>89</v>
      </c>
      <c r="I145" s="208">
        <f t="shared" si="14"/>
        <v>87</v>
      </c>
      <c r="J145" s="212">
        <v>79</v>
      </c>
      <c r="K145" s="212">
        <v>85</v>
      </c>
      <c r="L145" s="210">
        <f t="shared" si="15"/>
        <v>82</v>
      </c>
      <c r="M145" s="212">
        <v>89</v>
      </c>
      <c r="N145" s="213">
        <v>89</v>
      </c>
      <c r="O145" s="210">
        <f t="shared" si="16"/>
        <v>89</v>
      </c>
      <c r="P145" s="210">
        <f t="shared" si="17"/>
        <v>87</v>
      </c>
      <c r="Q145" s="204" t="str">
        <f t="shared" si="18"/>
        <v>Tốt</v>
      </c>
    </row>
    <row r="146" spans="1:17" s="56" customFormat="1" ht="22.5" customHeight="1" x14ac:dyDescent="0.2">
      <c r="A146" s="214">
        <v>34</v>
      </c>
      <c r="B146" s="211" t="s">
        <v>1858</v>
      </c>
      <c r="C146" s="211" t="s">
        <v>1859</v>
      </c>
      <c r="D146" s="212">
        <v>90</v>
      </c>
      <c r="E146" s="212">
        <v>70</v>
      </c>
      <c r="F146" s="209">
        <f t="shared" si="13"/>
        <v>80</v>
      </c>
      <c r="G146" s="212">
        <v>84</v>
      </c>
      <c r="H146" s="212">
        <v>90</v>
      </c>
      <c r="I146" s="208">
        <f t="shared" si="14"/>
        <v>87</v>
      </c>
      <c r="J146" s="212">
        <v>85</v>
      </c>
      <c r="K146" s="212">
        <v>78</v>
      </c>
      <c r="L146" s="210">
        <f t="shared" si="15"/>
        <v>81.5</v>
      </c>
      <c r="M146" s="212">
        <v>93</v>
      </c>
      <c r="N146" s="213">
        <v>93</v>
      </c>
      <c r="O146" s="210">
        <f t="shared" si="16"/>
        <v>93</v>
      </c>
      <c r="P146" s="210">
        <f t="shared" si="17"/>
        <v>85.375</v>
      </c>
      <c r="Q146" s="204" t="str">
        <f t="shared" si="18"/>
        <v>Tốt</v>
      </c>
    </row>
    <row r="147" spans="1:17" s="56" customFormat="1" ht="22.5" customHeight="1" x14ac:dyDescent="0.2">
      <c r="A147" s="214">
        <v>35</v>
      </c>
      <c r="B147" s="211" t="s">
        <v>1860</v>
      </c>
      <c r="C147" s="211" t="s">
        <v>1861</v>
      </c>
      <c r="D147" s="212">
        <v>82</v>
      </c>
      <c r="E147" s="212">
        <v>91</v>
      </c>
      <c r="F147" s="209">
        <f t="shared" si="13"/>
        <v>86.5</v>
      </c>
      <c r="G147" s="212">
        <v>80</v>
      </c>
      <c r="H147" s="212">
        <v>96</v>
      </c>
      <c r="I147" s="208">
        <f t="shared" si="14"/>
        <v>88</v>
      </c>
      <c r="J147" s="212">
        <v>80</v>
      </c>
      <c r="K147" s="212">
        <v>64</v>
      </c>
      <c r="L147" s="210">
        <f t="shared" si="15"/>
        <v>72</v>
      </c>
      <c r="M147" s="212">
        <v>92</v>
      </c>
      <c r="N147" s="213">
        <v>92</v>
      </c>
      <c r="O147" s="210">
        <f t="shared" si="16"/>
        <v>92</v>
      </c>
      <c r="P147" s="210">
        <f t="shared" si="17"/>
        <v>84.625</v>
      </c>
      <c r="Q147" s="204" t="str">
        <f t="shared" si="18"/>
        <v>Tốt</v>
      </c>
    </row>
    <row r="148" spans="1:17" s="56" customFormat="1" ht="22.5" customHeight="1" x14ac:dyDescent="0.2">
      <c r="A148" s="214">
        <v>36</v>
      </c>
      <c r="B148" s="211" t="s">
        <v>1862</v>
      </c>
      <c r="C148" s="211" t="s">
        <v>1863</v>
      </c>
      <c r="D148" s="212">
        <v>95</v>
      </c>
      <c r="E148" s="212">
        <v>76</v>
      </c>
      <c r="F148" s="209">
        <f t="shared" si="13"/>
        <v>85.5</v>
      </c>
      <c r="G148" s="212">
        <v>80</v>
      </c>
      <c r="H148" s="212">
        <v>72</v>
      </c>
      <c r="I148" s="208">
        <f t="shared" si="14"/>
        <v>76</v>
      </c>
      <c r="J148" s="212">
        <v>70</v>
      </c>
      <c r="K148" s="212">
        <v>70</v>
      </c>
      <c r="L148" s="210">
        <f t="shared" si="15"/>
        <v>70</v>
      </c>
      <c r="M148" s="212">
        <v>82</v>
      </c>
      <c r="N148" s="213">
        <v>82</v>
      </c>
      <c r="O148" s="210">
        <f t="shared" si="16"/>
        <v>82</v>
      </c>
      <c r="P148" s="210">
        <f t="shared" si="17"/>
        <v>78.375</v>
      </c>
      <c r="Q148" s="204" t="str">
        <f t="shared" si="18"/>
        <v>Khá</v>
      </c>
    </row>
    <row r="149" spans="1:17" s="56" customFormat="1" ht="22.5" customHeight="1" x14ac:dyDescent="0.2">
      <c r="A149" s="214">
        <v>37</v>
      </c>
      <c r="B149" s="211" t="s">
        <v>1864</v>
      </c>
      <c r="C149" s="211" t="s">
        <v>1865</v>
      </c>
      <c r="D149" s="212">
        <v>94</v>
      </c>
      <c r="E149" s="212">
        <v>88</v>
      </c>
      <c r="F149" s="209">
        <f t="shared" si="13"/>
        <v>91</v>
      </c>
      <c r="G149" s="212">
        <v>82</v>
      </c>
      <c r="H149" s="212">
        <v>96</v>
      </c>
      <c r="I149" s="208">
        <f t="shared" si="14"/>
        <v>89</v>
      </c>
      <c r="J149" s="212">
        <v>90</v>
      </c>
      <c r="K149" s="212">
        <v>88</v>
      </c>
      <c r="L149" s="210">
        <f t="shared" si="15"/>
        <v>89</v>
      </c>
      <c r="M149" s="212">
        <v>94</v>
      </c>
      <c r="N149" s="213">
        <v>94</v>
      </c>
      <c r="O149" s="210">
        <f t="shared" si="16"/>
        <v>94</v>
      </c>
      <c r="P149" s="210">
        <f t="shared" si="17"/>
        <v>90.75</v>
      </c>
      <c r="Q149" s="204" t="str">
        <f t="shared" si="18"/>
        <v>Xuất sắc</v>
      </c>
    </row>
    <row r="150" spans="1:17" s="56" customFormat="1" ht="22.5" customHeight="1" x14ac:dyDescent="0.2">
      <c r="A150" s="214">
        <v>38</v>
      </c>
      <c r="B150" s="211" t="s">
        <v>1866</v>
      </c>
      <c r="C150" s="211" t="s">
        <v>1867</v>
      </c>
      <c r="D150" s="212">
        <v>85</v>
      </c>
      <c r="E150" s="212">
        <v>84</v>
      </c>
      <c r="F150" s="209">
        <f t="shared" si="13"/>
        <v>84.5</v>
      </c>
      <c r="G150" s="212">
        <v>51</v>
      </c>
      <c r="H150" s="212">
        <v>85</v>
      </c>
      <c r="I150" s="208">
        <f t="shared" si="14"/>
        <v>68</v>
      </c>
      <c r="J150" s="212">
        <v>80</v>
      </c>
      <c r="K150" s="212">
        <v>75</v>
      </c>
      <c r="L150" s="210">
        <f t="shared" si="15"/>
        <v>77.5</v>
      </c>
      <c r="M150" s="212">
        <v>78</v>
      </c>
      <c r="N150" s="213">
        <v>78</v>
      </c>
      <c r="O150" s="210">
        <f t="shared" si="16"/>
        <v>78</v>
      </c>
      <c r="P150" s="210">
        <f t="shared" si="17"/>
        <v>77</v>
      </c>
      <c r="Q150" s="204" t="str">
        <f t="shared" si="18"/>
        <v>Khá</v>
      </c>
    </row>
    <row r="151" spans="1:17" s="56" customFormat="1" ht="22.5" customHeight="1" x14ac:dyDescent="0.2">
      <c r="A151" s="214">
        <v>39</v>
      </c>
      <c r="B151" s="211" t="s">
        <v>1868</v>
      </c>
      <c r="C151" s="211" t="s">
        <v>1869</v>
      </c>
      <c r="D151" s="212">
        <v>70</v>
      </c>
      <c r="E151" s="212">
        <v>78</v>
      </c>
      <c r="F151" s="209">
        <f t="shared" si="13"/>
        <v>74</v>
      </c>
      <c r="G151" s="212">
        <v>66</v>
      </c>
      <c r="H151" s="212">
        <v>96</v>
      </c>
      <c r="I151" s="208">
        <f t="shared" si="14"/>
        <v>81</v>
      </c>
      <c r="J151" s="212">
        <v>80</v>
      </c>
      <c r="K151" s="212">
        <v>82</v>
      </c>
      <c r="L151" s="210">
        <f t="shared" si="15"/>
        <v>81</v>
      </c>
      <c r="M151" s="212">
        <v>93</v>
      </c>
      <c r="N151" s="213">
        <v>93</v>
      </c>
      <c r="O151" s="210">
        <f t="shared" si="16"/>
        <v>93</v>
      </c>
      <c r="P151" s="210">
        <f t="shared" si="17"/>
        <v>82.25</v>
      </c>
      <c r="Q151" s="204" t="str">
        <f t="shared" si="18"/>
        <v>Tốt</v>
      </c>
    </row>
    <row r="152" spans="1:17" s="56" customFormat="1" ht="22.5" customHeight="1" x14ac:dyDescent="0.2">
      <c r="A152" s="214">
        <v>40</v>
      </c>
      <c r="B152" s="211" t="s">
        <v>1870</v>
      </c>
      <c r="C152" s="211" t="s">
        <v>1871</v>
      </c>
      <c r="D152" s="212">
        <v>89</v>
      </c>
      <c r="E152" s="212">
        <v>91</v>
      </c>
      <c r="F152" s="209">
        <f t="shared" si="13"/>
        <v>90</v>
      </c>
      <c r="G152" s="212">
        <v>65</v>
      </c>
      <c r="H152" s="212">
        <v>96</v>
      </c>
      <c r="I152" s="208">
        <f t="shared" si="14"/>
        <v>80.5</v>
      </c>
      <c r="J152" s="212">
        <v>90</v>
      </c>
      <c r="K152" s="212">
        <v>76</v>
      </c>
      <c r="L152" s="210">
        <f t="shared" si="15"/>
        <v>83</v>
      </c>
      <c r="M152" s="212">
        <v>93</v>
      </c>
      <c r="N152" s="213">
        <v>93</v>
      </c>
      <c r="O152" s="210">
        <f t="shared" si="16"/>
        <v>93</v>
      </c>
      <c r="P152" s="210">
        <f t="shared" si="17"/>
        <v>86.625</v>
      </c>
      <c r="Q152" s="204" t="str">
        <f t="shared" si="18"/>
        <v>Tốt</v>
      </c>
    </row>
    <row r="153" spans="1:17" s="56" customFormat="1" ht="22.5" customHeight="1" x14ac:dyDescent="0.2">
      <c r="A153" s="214">
        <v>41</v>
      </c>
      <c r="B153" s="211" t="s">
        <v>1872</v>
      </c>
      <c r="C153" s="211" t="s">
        <v>1873</v>
      </c>
      <c r="D153" s="212">
        <v>91</v>
      </c>
      <c r="E153" s="212">
        <v>65</v>
      </c>
      <c r="F153" s="209">
        <f t="shared" si="13"/>
        <v>78</v>
      </c>
      <c r="G153" s="212">
        <v>87</v>
      </c>
      <c r="H153" s="212">
        <v>85</v>
      </c>
      <c r="I153" s="208">
        <f t="shared" si="14"/>
        <v>86</v>
      </c>
      <c r="J153" s="212">
        <v>70</v>
      </c>
      <c r="K153" s="212">
        <v>70</v>
      </c>
      <c r="L153" s="210">
        <f t="shared" si="15"/>
        <v>70</v>
      </c>
      <c r="M153" s="212">
        <v>0</v>
      </c>
      <c r="N153" s="213">
        <v>0</v>
      </c>
      <c r="O153" s="210">
        <f t="shared" si="16"/>
        <v>0</v>
      </c>
      <c r="P153" s="210">
        <f t="shared" si="17"/>
        <v>58.5</v>
      </c>
      <c r="Q153" s="204" t="str">
        <f t="shared" si="18"/>
        <v>Trung bình</v>
      </c>
    </row>
    <row r="154" spans="1:17" s="56" customFormat="1" ht="22.5" customHeight="1" x14ac:dyDescent="0.2">
      <c r="A154" s="214">
        <v>42</v>
      </c>
      <c r="B154" s="211" t="s">
        <v>1874</v>
      </c>
      <c r="C154" s="211" t="s">
        <v>1875</v>
      </c>
      <c r="D154" s="212">
        <v>65</v>
      </c>
      <c r="E154" s="212">
        <v>59</v>
      </c>
      <c r="F154" s="209">
        <f t="shared" si="13"/>
        <v>62</v>
      </c>
      <c r="G154" s="212">
        <v>65</v>
      </c>
      <c r="H154" s="212">
        <v>70</v>
      </c>
      <c r="I154" s="208">
        <f t="shared" si="14"/>
        <v>67.5</v>
      </c>
      <c r="J154" s="212">
        <v>75</v>
      </c>
      <c r="K154" s="212">
        <v>70</v>
      </c>
      <c r="L154" s="210">
        <f t="shared" si="15"/>
        <v>72.5</v>
      </c>
      <c r="M154" s="212">
        <v>66</v>
      </c>
      <c r="N154" s="213">
        <v>66</v>
      </c>
      <c r="O154" s="210">
        <f t="shared" si="16"/>
        <v>66</v>
      </c>
      <c r="P154" s="210">
        <f t="shared" si="17"/>
        <v>67</v>
      </c>
      <c r="Q154" s="204" t="str">
        <f t="shared" si="18"/>
        <v>Khá</v>
      </c>
    </row>
    <row r="155" spans="1:17" s="56" customFormat="1" ht="22.5" customHeight="1" x14ac:dyDescent="0.2">
      <c r="A155" s="214">
        <v>43</v>
      </c>
      <c r="B155" s="211" t="s">
        <v>1876</v>
      </c>
      <c r="C155" s="211" t="s">
        <v>1877</v>
      </c>
      <c r="D155" s="212">
        <v>78</v>
      </c>
      <c r="E155" s="212">
        <v>72</v>
      </c>
      <c r="F155" s="209">
        <f t="shared" si="13"/>
        <v>75</v>
      </c>
      <c r="G155" s="212">
        <v>67</v>
      </c>
      <c r="H155" s="212">
        <v>75</v>
      </c>
      <c r="I155" s="208">
        <f t="shared" si="14"/>
        <v>71</v>
      </c>
      <c r="J155" s="212">
        <v>79</v>
      </c>
      <c r="K155" s="212">
        <v>74</v>
      </c>
      <c r="L155" s="210">
        <f t="shared" si="15"/>
        <v>76.5</v>
      </c>
      <c r="M155" s="212">
        <v>93</v>
      </c>
      <c r="N155" s="213">
        <v>93</v>
      </c>
      <c r="O155" s="210">
        <f t="shared" si="16"/>
        <v>93</v>
      </c>
      <c r="P155" s="210">
        <f t="shared" si="17"/>
        <v>78.875</v>
      </c>
      <c r="Q155" s="204" t="str">
        <f t="shared" si="18"/>
        <v>Khá</v>
      </c>
    </row>
    <row r="156" spans="1:17" s="56" customFormat="1" ht="22.5" customHeight="1" x14ac:dyDescent="0.2">
      <c r="A156" s="214">
        <v>44</v>
      </c>
      <c r="B156" s="211" t="s">
        <v>1878</v>
      </c>
      <c r="C156" s="211" t="s">
        <v>1879</v>
      </c>
      <c r="D156" s="212">
        <v>94</v>
      </c>
      <c r="E156" s="212">
        <v>94</v>
      </c>
      <c r="F156" s="209">
        <f t="shared" si="13"/>
        <v>94</v>
      </c>
      <c r="G156" s="212">
        <v>94</v>
      </c>
      <c r="H156" s="212">
        <v>98</v>
      </c>
      <c r="I156" s="208">
        <f t="shared" si="14"/>
        <v>96</v>
      </c>
      <c r="J156" s="310" t="s">
        <v>1619</v>
      </c>
      <c r="K156" s="311"/>
      <c r="L156" s="311"/>
      <c r="M156" s="311"/>
      <c r="N156" s="311"/>
      <c r="O156" s="311"/>
      <c r="P156" s="311"/>
      <c r="Q156" s="312"/>
    </row>
    <row r="157" spans="1:17" ht="22.5" customHeight="1" x14ac:dyDescent="0.25"/>
    <row r="158" spans="1:17" ht="22.5" customHeight="1" x14ac:dyDescent="0.25">
      <c r="B158" s="309" t="s">
        <v>1886</v>
      </c>
      <c r="C158" s="309"/>
      <c r="D158" s="216">
        <v>123</v>
      </c>
      <c r="I158" s="309" t="s">
        <v>1884</v>
      </c>
      <c r="J158" s="309"/>
      <c r="K158" s="309">
        <v>12</v>
      </c>
      <c r="L158" s="309"/>
    </row>
    <row r="159" spans="1:17" ht="22.5" customHeight="1" x14ac:dyDescent="0.25">
      <c r="B159" s="215" t="s">
        <v>1887</v>
      </c>
      <c r="D159" s="216">
        <v>13</v>
      </c>
      <c r="I159" s="309"/>
      <c r="J159" s="309"/>
      <c r="K159" s="309"/>
      <c r="L159" s="309"/>
    </row>
    <row r="160" spans="1:17" ht="22.5" customHeight="1" x14ac:dyDescent="0.25">
      <c r="B160" s="215" t="s">
        <v>1893</v>
      </c>
      <c r="D160" s="216">
        <v>60</v>
      </c>
    </row>
    <row r="161" spans="2:4" ht="22.5" customHeight="1" x14ac:dyDescent="0.25">
      <c r="B161" s="215" t="s">
        <v>1428</v>
      </c>
      <c r="D161" s="216">
        <v>43</v>
      </c>
    </row>
    <row r="162" spans="2:4" ht="22.5" customHeight="1" x14ac:dyDescent="0.25">
      <c r="B162" s="215" t="s">
        <v>1889</v>
      </c>
      <c r="D162" s="216">
        <v>4</v>
      </c>
    </row>
    <row r="163" spans="2:4" ht="22.5" customHeight="1" x14ac:dyDescent="0.25">
      <c r="B163" s="215" t="s">
        <v>1890</v>
      </c>
      <c r="D163" s="216">
        <v>3</v>
      </c>
    </row>
    <row r="164" spans="2:4" ht="22.5" customHeight="1" x14ac:dyDescent="0.25">
      <c r="B164" s="215" t="s">
        <v>1891</v>
      </c>
      <c r="D164" s="216">
        <v>0</v>
      </c>
    </row>
    <row r="165" spans="2:4" ht="22.5" customHeight="1" x14ac:dyDescent="0.25"/>
    <row r="166" spans="2:4" ht="22.5" customHeight="1" x14ac:dyDescent="0.25"/>
    <row r="167" spans="2:4" ht="22.5" customHeight="1" x14ac:dyDescent="0.25"/>
  </sheetData>
  <mergeCells count="69">
    <mergeCell ref="A6:Q6"/>
    <mergeCell ref="A5:S5"/>
    <mergeCell ref="G1:R1"/>
    <mergeCell ref="A2:E2"/>
    <mergeCell ref="G2:R2"/>
    <mergeCell ref="A4:S4"/>
    <mergeCell ref="A1:E1"/>
    <mergeCell ref="A8:Q8"/>
    <mergeCell ref="A9:A11"/>
    <mergeCell ref="B9:B11"/>
    <mergeCell ref="C9:C11"/>
    <mergeCell ref="D9:O9"/>
    <mergeCell ref="P9:P11"/>
    <mergeCell ref="Q9:Q11"/>
    <mergeCell ref="D10:E10"/>
    <mergeCell ref="F10:F11"/>
    <mergeCell ref="J59:Q59"/>
    <mergeCell ref="G10:H10"/>
    <mergeCell ref="I10:I11"/>
    <mergeCell ref="J10:K10"/>
    <mergeCell ref="L10:L11"/>
    <mergeCell ref="M10:N10"/>
    <mergeCell ref="O10:O11"/>
    <mergeCell ref="M12:Q12"/>
    <mergeCell ref="K13:Q13"/>
    <mergeCell ref="M16:Q16"/>
    <mergeCell ref="M33:Q33"/>
    <mergeCell ref="J45:Q45"/>
    <mergeCell ref="J70:Q70"/>
    <mergeCell ref="A63:Q63"/>
    <mergeCell ref="A64:A66"/>
    <mergeCell ref="B64:B66"/>
    <mergeCell ref="C64:C66"/>
    <mergeCell ref="D64:O64"/>
    <mergeCell ref="P64:P66"/>
    <mergeCell ref="Q64:Q66"/>
    <mergeCell ref="D65:E65"/>
    <mergeCell ref="F65:F66"/>
    <mergeCell ref="G65:H65"/>
    <mergeCell ref="I65:I66"/>
    <mergeCell ref="J65:K65"/>
    <mergeCell ref="L65:L66"/>
    <mergeCell ref="M65:N65"/>
    <mergeCell ref="O65:O66"/>
    <mergeCell ref="K97:Q97"/>
    <mergeCell ref="A109:Q109"/>
    <mergeCell ref="A110:A112"/>
    <mergeCell ref="B110:B112"/>
    <mergeCell ref="C110:C112"/>
    <mergeCell ref="D110:O110"/>
    <mergeCell ref="P110:P112"/>
    <mergeCell ref="Q110:Q112"/>
    <mergeCell ref="D111:E111"/>
    <mergeCell ref="F111:F112"/>
    <mergeCell ref="J131:Q131"/>
    <mergeCell ref="J136:Q136"/>
    <mergeCell ref="J137:Q137"/>
    <mergeCell ref="J156:Q156"/>
    <mergeCell ref="G111:H111"/>
    <mergeCell ref="I111:I112"/>
    <mergeCell ref="J111:K111"/>
    <mergeCell ref="L111:L112"/>
    <mergeCell ref="M111:N111"/>
    <mergeCell ref="O111:O112"/>
    <mergeCell ref="B158:C158"/>
    <mergeCell ref="I158:J158"/>
    <mergeCell ref="K158:L158"/>
    <mergeCell ref="I159:J159"/>
    <mergeCell ref="K159:L159"/>
  </mergeCells>
  <pageMargins left="0.51181102362204722" right="0.31496062992125984" top="0.35433070866141736" bottom="0.35433070866141736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KẾ TOÁN</vt:lpstr>
      <vt:lpstr>KINH TẾ</vt:lpstr>
      <vt:lpstr>MKT</vt:lpstr>
      <vt:lpstr>NHTC</vt:lpstr>
      <vt:lpstr>QL LUẬT KT</vt:lpstr>
      <vt:lpstr>QTKD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2020-06-30T08:01:17Z</cp:lastPrinted>
  <dcterms:created xsi:type="dcterms:W3CDTF">2020-06-19T08:42:31Z</dcterms:created>
  <dcterms:modified xsi:type="dcterms:W3CDTF">2020-07-06T01:52:10Z</dcterms:modified>
</cp:coreProperties>
</file>